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Práce!$A$5:$G$137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D7" i="7" l="1"/>
  <c r="C43" i="1"/>
  <c r="C42" i="1"/>
  <c r="C41" i="1" s="1"/>
  <c r="F41" i="1"/>
  <c r="E41" i="1"/>
  <c r="D41" i="1"/>
  <c r="C40" i="1"/>
  <c r="C39" i="1"/>
  <c r="F38" i="1"/>
  <c r="E38" i="1"/>
  <c r="D38" i="1"/>
  <c r="C37" i="1"/>
  <c r="C36" i="1" s="1"/>
  <c r="F36" i="1"/>
  <c r="E36" i="1"/>
  <c r="D36" i="1"/>
  <c r="C35" i="1"/>
  <c r="C34" i="1"/>
  <c r="C33" i="1"/>
  <c r="C32" i="1"/>
  <c r="C31" i="1" s="1"/>
  <c r="F31" i="1"/>
  <c r="E31" i="1"/>
  <c r="D31" i="1"/>
  <c r="C30" i="1"/>
  <c r="C29" i="1"/>
  <c r="C28" i="1"/>
  <c r="C27" i="1"/>
  <c r="C26" i="1"/>
  <c r="C25" i="1"/>
  <c r="C24" i="1"/>
  <c r="F23" i="1"/>
  <c r="E23" i="1"/>
  <c r="D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D6" i="1"/>
  <c r="D44" i="1" s="1"/>
  <c r="B17" i="2"/>
  <c r="D3" i="7"/>
  <c r="E233" i="14"/>
  <c r="E232" i="14" s="1"/>
  <c r="I232" i="14" s="1"/>
  <c r="E231" i="14"/>
  <c r="E230" i="14" s="1"/>
  <c r="I230" i="14" s="1"/>
  <c r="E229" i="14"/>
  <c r="E228" i="14"/>
  <c r="I228" i="14" s="1"/>
  <c r="E226" i="14"/>
  <c r="I226" i="14" s="1"/>
  <c r="E225" i="14"/>
  <c r="E224" i="14" s="1"/>
  <c r="I224" i="14" s="1"/>
  <c r="E223" i="14"/>
  <c r="E222" i="14"/>
  <c r="E221" i="14"/>
  <c r="E218" i="14" s="1"/>
  <c r="I218" i="14" s="1"/>
  <c r="E220" i="14"/>
  <c r="E219" i="14"/>
  <c r="E217" i="14"/>
  <c r="E216" i="14"/>
  <c r="I216" i="14" s="1"/>
  <c r="E215" i="14"/>
  <c r="E214" i="14" s="1"/>
  <c r="I214" i="14" s="1"/>
  <c r="E213" i="14"/>
  <c r="E212" i="14"/>
  <c r="E211" i="14" s="1"/>
  <c r="I211" i="14" s="1"/>
  <c r="E210" i="14"/>
  <c r="E209" i="14"/>
  <c r="E208" i="14" s="1"/>
  <c r="I208" i="14" s="1"/>
  <c r="E207" i="14"/>
  <c r="E206" i="14" s="1"/>
  <c r="I206" i="14" s="1"/>
  <c r="E205" i="14"/>
  <c r="E204" i="14"/>
  <c r="I204" i="14" s="1"/>
  <c r="E203" i="14"/>
  <c r="E202" i="14"/>
  <c r="I202" i="14" s="1"/>
  <c r="E201" i="14"/>
  <c r="E200" i="14" s="1"/>
  <c r="I200" i="14" s="1"/>
  <c r="E199" i="14"/>
  <c r="E198" i="14"/>
  <c r="E196" i="14" s="1"/>
  <c r="I196" i="14" s="1"/>
  <c r="E197" i="14"/>
  <c r="E195" i="14"/>
  <c r="E194" i="14" s="1"/>
  <c r="I194" i="14" s="1"/>
  <c r="E193" i="14"/>
  <c r="E192" i="14" s="1"/>
  <c r="I192" i="14" s="1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39" i="14" s="1"/>
  <c r="I139" i="14" s="1"/>
  <c r="E140" i="14"/>
  <c r="E138" i="14"/>
  <c r="E137" i="14" s="1"/>
  <c r="I137" i="14" s="1"/>
  <c r="E136" i="14"/>
  <c r="E135" i="14"/>
  <c r="E134" i="14" s="1"/>
  <c r="I134" i="14" s="1"/>
  <c r="E133" i="14"/>
  <c r="E132" i="14" s="1"/>
  <c r="I132" i="14" s="1"/>
  <c r="E131" i="14"/>
  <c r="E130" i="14"/>
  <c r="I130" i="14" s="1"/>
  <c r="E129" i="14"/>
  <c r="E128" i="14"/>
  <c r="E127" i="14"/>
  <c r="E126" i="14"/>
  <c r="E125" i="14"/>
  <c r="E124" i="14"/>
  <c r="E123" i="14"/>
  <c r="E122" i="14" s="1"/>
  <c r="I122" i="14" s="1"/>
  <c r="E121" i="14"/>
  <c r="E120" i="14"/>
  <c r="E119" i="14"/>
  <c r="E118" i="14"/>
  <c r="E117" i="14"/>
  <c r="E116" i="14"/>
  <c r="E115" i="14"/>
  <c r="E114" i="14" s="1"/>
  <c r="I114" i="14" s="1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 s="1"/>
  <c r="I99" i="14" s="1"/>
  <c r="E98" i="14"/>
  <c r="E97" i="14"/>
  <c r="E96" i="14" s="1"/>
  <c r="I96" i="14" s="1"/>
  <c r="E95" i="14"/>
  <c r="E94" i="14"/>
  <c r="E93" i="14" s="1"/>
  <c r="I93" i="14" s="1"/>
  <c r="E92" i="14"/>
  <c r="E91" i="14" s="1"/>
  <c r="I91" i="14" s="1"/>
  <c r="E90" i="14"/>
  <c r="E89" i="14"/>
  <c r="E88" i="14"/>
  <c r="E85" i="14" s="1"/>
  <c r="I85" i="14" s="1"/>
  <c r="E87" i="14"/>
  <c r="E86" i="14"/>
  <c r="E84" i="14"/>
  <c r="E83" i="14"/>
  <c r="E82" i="14"/>
  <c r="E81" i="14"/>
  <c r="E79" i="14" s="1"/>
  <c r="I79" i="14" s="1"/>
  <c r="E80" i="14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 s="1"/>
  <c r="I65" i="14" s="1"/>
  <c r="E64" i="14"/>
  <c r="E63" i="14" s="1"/>
  <c r="I63" i="14" s="1"/>
  <c r="E62" i="14"/>
  <c r="E61" i="14"/>
  <c r="E60" i="14"/>
  <c r="E59" i="14"/>
  <c r="E58" i="14"/>
  <c r="E57" i="14"/>
  <c r="E56" i="14"/>
  <c r="E55" i="14"/>
  <c r="E54" i="14"/>
  <c r="E53" i="14"/>
  <c r="E52" i="14"/>
  <c r="E49" i="14" s="1"/>
  <c r="I49" i="14" s="1"/>
  <c r="E51" i="14"/>
  <c r="E50" i="14"/>
  <c r="E48" i="14"/>
  <c r="E47" i="14"/>
  <c r="E46" i="14"/>
  <c r="E45" i="14"/>
  <c r="E43" i="14" s="1"/>
  <c r="I43" i="14" s="1"/>
  <c r="E44" i="14"/>
  <c r="E42" i="14"/>
  <c r="E41" i="14"/>
  <c r="E40" i="14"/>
  <c r="E39" i="14"/>
  <c r="I39" i="14" s="1"/>
  <c r="E38" i="14"/>
  <c r="E37" i="14"/>
  <c r="E36" i="14"/>
  <c r="E35" i="14" s="1"/>
  <c r="I35" i="14" s="1"/>
  <c r="E34" i="14"/>
  <c r="E33" i="14"/>
  <c r="E32" i="14"/>
  <c r="E30" i="14" s="1"/>
  <c r="I30" i="14" s="1"/>
  <c r="E31" i="14"/>
  <c r="E29" i="14"/>
  <c r="E28" i="14"/>
  <c r="E27" i="14"/>
  <c r="E26" i="14"/>
  <c r="E25" i="14"/>
  <c r="E24" i="14" s="1"/>
  <c r="I24" i="14" s="1"/>
  <c r="E23" i="14"/>
  <c r="E22" i="14"/>
  <c r="E21" i="14"/>
  <c r="E20" i="14"/>
  <c r="E19" i="14"/>
  <c r="E18" i="14" s="1"/>
  <c r="I18" i="14" s="1"/>
  <c r="E17" i="14"/>
  <c r="E16" i="14"/>
  <c r="E15" i="14"/>
  <c r="E14" i="14"/>
  <c r="E13" i="14"/>
  <c r="E12" i="14"/>
  <c r="E11" i="14"/>
  <c r="E10" i="14"/>
  <c r="E9" i="14"/>
  <c r="E8" i="14"/>
  <c r="E7" i="14"/>
  <c r="E5" i="14" s="1"/>
  <c r="I5" i="14" s="1"/>
  <c r="E6" i="14"/>
  <c r="E44" i="1" l="1"/>
  <c r="F44" i="1"/>
  <c r="C38" i="1"/>
  <c r="C6" i="1"/>
  <c r="C23" i="1"/>
  <c r="C44" i="1"/>
  <c r="G235" i="14"/>
  <c r="G236" i="14" s="1"/>
  <c r="D8" i="7" l="1"/>
  <c r="D4" i="7" l="1"/>
  <c r="D11" i="7" s="1"/>
  <c r="D10" i="7"/>
</calcChain>
</file>

<file path=xl/sharedStrings.xml><?xml version="1.0" encoding="utf-8"?>
<sst xmlns="http://schemas.openxmlformats.org/spreadsheetml/2006/main" count="1058" uniqueCount="273">
  <si>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</si>
  <si>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</si>
  <si>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</si>
  <si>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</si>
  <si>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</si>
  <si>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</si>
  <si>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</si>
  <si>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</si>
  <si>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</si>
  <si>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</si>
  <si>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</si>
  <si>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</si>
  <si>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</si>
  <si>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</si>
  <si>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</si>
  <si>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</si>
  <si>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</si>
  <si>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</si>
  <si>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</si>
  <si>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</si>
  <si>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</si>
  <si>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</si>
  <si>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</si>
  <si>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</si>
  <si>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</si>
  <si>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</si>
  <si>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</si>
  <si>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</si>
  <si>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</si>
  <si>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</si>
  <si>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</si>
  <si>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</si>
  <si>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</si>
  <si>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</si>
  <si>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</si>
  <si>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</si>
  <si>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</si>
  <si>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</si>
  <si>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</si>
  <si>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</si>
  <si>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</si>
  <si>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</si>
  <si>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</si>
  <si>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</si>
  <si>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</si>
  <si>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</si>
  <si>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</si>
  <si>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</si>
  <si>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</si>
  <si>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</si>
  <si>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</si>
  <si>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</si>
  <si>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</si>
  <si>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</si>
  <si>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</si>
  <si>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</si>
  <si>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</si>
  <si>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</si>
  <si>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</si>
  <si>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</si>
  <si>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</si>
  <si>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</si>
  <si>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</si>
  <si>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</si>
  <si>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</si>
  <si>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</si>
  <si>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</si>
  <si>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</si>
  <si>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</si>
  <si>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</si>
  <si>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</si>
  <si>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</si>
  <si>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</si>
  <si>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</si>
  <si>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</si>
  <si>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</si>
  <si>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</si>
  <si>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</si>
  <si>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</si>
  <si>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</si>
  <si>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</si>
  <si>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</si>
  <si>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</si>
  <si>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</si>
  <si>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</si>
  <si>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</si>
  <si>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</si>
  <si>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</si>
  <si>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</si>
  <si>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</si>
  <si>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</si>
  <si>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</si>
  <si>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</si>
  <si>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</si>
  <si>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</si>
  <si>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</si>
  <si>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</si>
  <si>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</si>
  <si>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</si>
  <si>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</si>
  <si>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</si>
  <si>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</si>
  <si>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</si>
  <si>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</si>
  <si>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</si>
  <si>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</si>
  <si>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</si>
  <si>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</si>
  <si>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</si>
  <si>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</si>
  <si>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</si>
  <si>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</si>
  <si>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</si>
  <si>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</si>
  <si>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</si>
  <si>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</si>
  <si>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</si>
  <si>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</si>
  <si>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</si>
  <si>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</si>
  <si>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</si>
  <si>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</si>
  <si>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</si>
  <si>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</si>
  <si>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</si>
  <si>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</si>
  <si>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</si>
  <si>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</si>
  <si>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</si>
  <si>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</si>
  <si>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</si>
  <si>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</si>
  <si>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</si>
  <si>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</si>
  <si>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</si>
  <si>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</si>
  <si>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</si>
  <si>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</si>
  <si>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</si>
  <si>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</si>
  <si>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</si>
  <si>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</si>
  <si>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</si>
  <si>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</si>
  <si>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</si>
  <si>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</si>
  <si>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</si>
  <si>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</si>
  <si>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</si>
  <si>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</si>
  <si>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</si>
  <si>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</si>
  <si>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</si>
  <si>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</si>
  <si>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</si>
  <si>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</si>
  <si>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</si>
  <si>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</si>
  <si>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</si>
  <si>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</si>
  <si>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</si>
  <si>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</si>
  <si>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</si>
  <si>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</si>
  <si>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</si>
  <si>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</si>
  <si>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</si>
  <si>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</si>
  <si>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</si>
  <si>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</si>
  <si>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</si>
  <si>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</si>
  <si>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</si>
  <si>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</si>
  <si>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</si>
  <si>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</si>
  <si>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</si>
  <si>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</si>
  <si>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</si>
  <si>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</si>
  <si>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</si>
  <si>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</si>
  <si>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</si>
  <si>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</si>
  <si>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</si>
  <si>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</si>
  <si>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</si>
  <si>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</si>
  <si>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</si>
  <si>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</si>
  <si>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</si>
  <si>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</si>
  <si>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</si>
  <si>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</si>
  <si>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</si>
  <si>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</si>
  <si>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</si>
  <si>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</si>
  <si>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</si>
  <si>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</si>
  <si>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</si>
  <si>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</si>
  <si>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</si>
  <si>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</si>
  <si>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</si>
  <si>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</si>
  <si>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</si>
  <si>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</si>
  <si>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</si>
  <si>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</si>
  <si>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</si>
  <si>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</si>
  <si>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</si>
  <si>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</si>
  <si>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</si>
  <si>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</si>
  <si>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</si>
  <si>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</si>
  <si>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</si>
  <si>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</si>
  <si>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</si>
  <si>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</si>
  <si>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</si>
  <si>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</si>
  <si>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</si>
  <si>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</si>
  <si>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</si>
  <si>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</si>
  <si>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</si>
  <si>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</si>
  <si>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</si>
  <si>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</si>
  <si>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</si>
  <si>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</si>
  <si>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</si>
  <si>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</si>
  <si>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</si>
  <si>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</si>
  <si>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</si>
  <si>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</si>
  <si>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</si>
  <si>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</si>
  <si>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</si>
  <si>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</si>
  <si>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</si>
  <si>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</si>
  <si>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</si>
  <si>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</si>
  <si>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</si>
  <si>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</si>
  <si>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</si>
  <si>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</si>
  <si>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</si>
  <si>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</si>
  <si>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185811172 Shrabání listí s pokryvnými rostlinami vrstvy přes 50 do 100 mm pl do 1000 m2ve svahu přes 1:2 do 1:1 [m2]</t>
  </si>
  <si>
    <t>zpevněné plochy mlatové</t>
  </si>
  <si>
    <t>chodníky mlatové</t>
  </si>
  <si>
    <t>černy uhor</t>
  </si>
  <si>
    <t>DH Levského 3190</t>
  </si>
  <si>
    <t>DH Mladenovova - Karim</t>
  </si>
  <si>
    <t>DH Mladenovova - Kompan</t>
  </si>
  <si>
    <t>DH N.Vapcarova</t>
  </si>
  <si>
    <t>DH Rakovského</t>
  </si>
  <si>
    <t>DH Rodopská</t>
  </si>
  <si>
    <t>DH Vazovova</t>
  </si>
  <si>
    <t>DH Vazovova 3221</t>
  </si>
  <si>
    <t>DH Vazovova malé</t>
  </si>
  <si>
    <t>DH Vitošská</t>
  </si>
  <si>
    <t>Lokalita č.6</t>
  </si>
  <si>
    <t>Psí hřiště Levského</t>
  </si>
  <si>
    <t>SH Vazovova fitness</t>
  </si>
  <si>
    <t>Oblast: Lokalita č. 6</t>
  </si>
  <si>
    <t>základní extenzivní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</si>
</sst>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164" fontId="31" fillId="0" borderId="0" xfId="9" applyNumberFormat="1" applyFont="1" applyAlignment="1" applyProtection="1">
      <alignment vertical="center"/>
    </xf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33</v>
      </c>
      <c r="C1" s="15" t="s">
        <v>53</v>
      </c>
    </row>
    <row r="2" spans="1:11" ht="22.5" customHeight="1">
      <c r="A2" s="14" t="s">
        <v>34</v>
      </c>
      <c r="C2" s="39">
        <v>44972</v>
      </c>
    </row>
    <row r="3" spans="1:11" ht="22.5" customHeight="1">
      <c r="A3" s="14" t="s">
        <v>35</v>
      </c>
      <c r="C3" s="16" t="s">
        <v>36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37</v>
      </c>
      <c r="D5" s="21"/>
      <c r="K5" s="14"/>
    </row>
    <row r="6" spans="1:11" s="18" customFormat="1" ht="15.95" customHeight="1">
      <c r="B6" s="19" t="s">
        <v>38</v>
      </c>
      <c r="C6" s="20" t="s">
        <v>54</v>
      </c>
      <c r="D6" s="21"/>
    </row>
    <row r="7" spans="1:11" s="18" customFormat="1" ht="15.95" customHeight="1">
      <c r="B7" s="19" t="s">
        <v>38</v>
      </c>
      <c r="C7" s="20" t="s">
        <v>55</v>
      </c>
      <c r="D7" s="21"/>
    </row>
    <row r="8" spans="1:11" s="18" customFormat="1" ht="15.95" customHeight="1">
      <c r="B8" s="19" t="s">
        <v>38</v>
      </c>
      <c r="C8" s="20" t="s">
        <v>56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38</v>
      </c>
      <c r="C9" s="20" t="s">
        <v>57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38</v>
      </c>
      <c r="C10" s="24" t="s">
        <v>58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38</v>
      </c>
      <c r="C11" s="25" t="s">
        <v>100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38</v>
      </c>
      <c r="C12" s="27" t="s">
        <v>59</v>
      </c>
    </row>
    <row r="13" spans="1:11" ht="6" customHeight="1"/>
    <row r="14" spans="1:11">
      <c r="A14" s="20" t="s">
        <v>39</v>
      </c>
      <c r="C14" s="28"/>
    </row>
    <row r="15" spans="1:11" ht="38.25">
      <c r="C15" s="29" t="s">
        <v>40</v>
      </c>
    </row>
    <row r="16" spans="1:11" ht="25.5">
      <c r="C16" s="30" t="s">
        <v>41</v>
      </c>
    </row>
    <row r="17" spans="1:3">
      <c r="C17" s="31" t="s">
        <v>42</v>
      </c>
    </row>
    <row r="18" spans="1:3">
      <c r="C18" s="32" t="s">
        <v>43</v>
      </c>
    </row>
    <row r="19" spans="1:3" ht="13.5" customHeight="1">
      <c r="C19" s="32" t="s">
        <v>44</v>
      </c>
    </row>
    <row r="20" spans="1:3" ht="25.5">
      <c r="C20" s="32" t="s">
        <v>45</v>
      </c>
    </row>
    <row r="21" spans="1:3" ht="14.25" customHeight="1">
      <c r="C21" s="33" t="s">
        <v>46</v>
      </c>
    </row>
    <row r="22" spans="1:3" ht="14.25" customHeight="1">
      <c r="C22" s="34" t="s">
        <v>47</v>
      </c>
    </row>
    <row r="23" spans="1:3" ht="51">
      <c r="C23" s="35" t="s">
        <v>64</v>
      </c>
    </row>
    <row r="24" spans="1:3">
      <c r="A24" s="20" t="s">
        <v>48</v>
      </c>
      <c r="C24" s="32"/>
    </row>
    <row r="25" spans="1:3" ht="25.5">
      <c r="C25" s="36" t="s">
        <v>60</v>
      </c>
    </row>
    <row r="26" spans="1:3" ht="51">
      <c r="C26" s="37" t="s">
        <v>49</v>
      </c>
    </row>
    <row r="27" spans="1:3">
      <c r="C27" s="38" t="s">
        <v>50</v>
      </c>
    </row>
    <row r="28" spans="1:3" ht="51">
      <c r="C28" s="37" t="s">
        <v>51</v>
      </c>
    </row>
    <row r="29" spans="1:3">
      <c r="C29" s="38" t="s">
        <v>61</v>
      </c>
    </row>
    <row r="30" spans="1:3" ht="40.5" customHeight="1">
      <c r="C30" s="37" t="s">
        <v>52</v>
      </c>
    </row>
    <row r="31" spans="1:3">
      <c r="A31" s="60"/>
      <c r="B31" s="60"/>
      <c r="C31" s="61" t="s">
        <v>62</v>
      </c>
    </row>
    <row r="32" spans="1:3">
      <c r="C32" s="37" t="s">
        <v>63</v>
      </c>
    </row>
    <row r="33" spans="3:3">
      <c r="C33" s="36" t="s">
        <v>65</v>
      </c>
    </row>
    <row r="34" spans="3:3" ht="25.5">
      <c r="C34" s="37" t="s">
        <v>66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67</v>
      </c>
      <c r="B1" s="41"/>
      <c r="C1" s="42"/>
      <c r="D1" s="43"/>
    </row>
    <row r="2" spans="1:4" ht="50.25" customHeight="1">
      <c r="A2" s="162" t="s">
        <v>68</v>
      </c>
      <c r="B2" s="162"/>
      <c r="C2" s="162"/>
      <c r="D2" s="162"/>
    </row>
    <row r="3" spans="1:4" ht="50.25" customHeight="1">
      <c r="A3" s="162" t="s">
        <v>253</v>
      </c>
      <c r="B3" s="162"/>
      <c r="C3" s="162"/>
      <c r="D3" s="162"/>
    </row>
    <row r="4" spans="1:4" ht="33.75" customHeight="1">
      <c r="A4" s="161" t="s">
        <v>161</v>
      </c>
      <c r="B4" s="161"/>
      <c r="C4" s="161"/>
      <c r="D4" s="161"/>
    </row>
    <row r="5" spans="1:4">
      <c r="A5" s="45" t="s">
        <v>69</v>
      </c>
      <c r="B5" s="45" t="s">
        <v>70</v>
      </c>
      <c r="C5" s="46"/>
      <c r="D5" s="47" t="s">
        <v>71</v>
      </c>
    </row>
    <row r="6" spans="1:4" ht="15" customHeight="1">
      <c r="A6" s="48">
        <v>999990001</v>
      </c>
      <c r="B6" s="49" t="s">
        <v>72</v>
      </c>
      <c r="C6" s="50"/>
      <c r="D6" s="51" t="s">
        <v>7</v>
      </c>
    </row>
    <row r="7" spans="1:4" ht="174.75" customHeight="1">
      <c r="A7" s="48"/>
      <c r="B7" s="49"/>
      <c r="C7" s="50" t="s">
        <v>252</v>
      </c>
      <c r="D7" s="51"/>
    </row>
    <row r="8" spans="1:4" ht="15" customHeight="1">
      <c r="A8" s="48">
        <v>999990002</v>
      </c>
      <c r="B8" s="49" t="s">
        <v>73</v>
      </c>
      <c r="C8" s="50"/>
      <c r="D8" s="51" t="s">
        <v>74</v>
      </c>
    </row>
    <row r="9" spans="1:4" ht="51">
      <c r="A9" s="48"/>
      <c r="B9" s="49"/>
      <c r="C9" s="50" t="s">
        <v>75</v>
      </c>
      <c r="D9" s="51"/>
    </row>
    <row r="10" spans="1:4" ht="15" customHeight="1">
      <c r="A10" s="48">
        <v>999990003</v>
      </c>
      <c r="B10" s="49" t="s">
        <v>76</v>
      </c>
      <c r="C10" s="50"/>
      <c r="D10" s="51" t="s">
        <v>7</v>
      </c>
    </row>
    <row r="11" spans="1:4" ht="32.25" customHeight="1">
      <c r="A11" s="48"/>
      <c r="B11" s="49"/>
      <c r="C11" s="50" t="s">
        <v>77</v>
      </c>
      <c r="D11" s="51"/>
    </row>
    <row r="12" spans="1:4" ht="15" customHeight="1">
      <c r="A12" s="48">
        <v>999990005</v>
      </c>
      <c r="B12" s="49" t="s">
        <v>157</v>
      </c>
      <c r="C12" s="50"/>
      <c r="D12" s="51" t="s">
        <v>7</v>
      </c>
    </row>
    <row r="13" spans="1:4" ht="32.25" customHeight="1">
      <c r="A13" s="48"/>
      <c r="B13" s="49"/>
      <c r="C13" s="50" t="s">
        <v>158</v>
      </c>
      <c r="D13" s="51"/>
    </row>
    <row r="14" spans="1:4" ht="15" customHeight="1">
      <c r="A14" s="48">
        <v>999990010</v>
      </c>
      <c r="B14" s="49" t="s">
        <v>159</v>
      </c>
      <c r="C14" s="50"/>
      <c r="D14" s="51" t="s">
        <v>7</v>
      </c>
    </row>
    <row r="15" spans="1:4" ht="51">
      <c r="A15" s="48"/>
      <c r="B15" s="49"/>
      <c r="C15" s="50" t="s">
        <v>160</v>
      </c>
      <c r="D15" s="51"/>
    </row>
    <row r="16" spans="1:4" ht="15" customHeight="1">
      <c r="A16" s="48">
        <v>999990011</v>
      </c>
      <c r="B16" s="49" t="s">
        <v>80</v>
      </c>
      <c r="C16" s="50"/>
      <c r="D16" s="51" t="s">
        <v>7</v>
      </c>
    </row>
    <row r="17" spans="1:4" ht="20.25" customHeight="1">
      <c r="A17" s="48"/>
      <c r="B17" s="49"/>
      <c r="C17" s="50" t="s">
        <v>81</v>
      </c>
      <c r="D17" s="51"/>
    </row>
    <row r="18" spans="1:4" ht="15" customHeight="1">
      <c r="A18" s="48">
        <v>999990012</v>
      </c>
      <c r="B18" s="49" t="s">
        <v>78</v>
      </c>
      <c r="C18" s="50"/>
      <c r="D18" s="51" t="s">
        <v>7</v>
      </c>
    </row>
    <row r="19" spans="1:4" ht="31.5" customHeight="1">
      <c r="A19" s="48"/>
      <c r="B19" s="49"/>
      <c r="C19" s="50" t="s">
        <v>79</v>
      </c>
      <c r="D19" s="51"/>
    </row>
    <row r="20" spans="1:4" ht="15" customHeight="1">
      <c r="A20" s="48">
        <v>999990016</v>
      </c>
      <c r="B20" s="53" t="s">
        <v>82</v>
      </c>
      <c r="C20" s="54"/>
      <c r="D20" s="55" t="s">
        <v>7</v>
      </c>
    </row>
    <row r="21" spans="1:4" ht="96.75" customHeight="1">
      <c r="A21" s="48"/>
      <c r="B21" s="49"/>
      <c r="C21" s="56" t="s">
        <v>83</v>
      </c>
      <c r="D21" s="51"/>
    </row>
    <row r="22" spans="1:4" ht="15" customHeight="1">
      <c r="A22" s="48">
        <v>999990020</v>
      </c>
      <c r="B22" s="49" t="s">
        <v>84</v>
      </c>
      <c r="C22" s="50"/>
      <c r="D22" s="51" t="s">
        <v>7</v>
      </c>
    </row>
    <row r="23" spans="1:4" ht="47.25" customHeight="1">
      <c r="A23" s="48"/>
      <c r="B23" s="49"/>
      <c r="C23" s="50" t="s">
        <v>85</v>
      </c>
      <c r="D23" s="51"/>
    </row>
    <row r="24" spans="1:4" ht="15" customHeight="1">
      <c r="A24" s="48">
        <v>999990021</v>
      </c>
      <c r="B24" s="49" t="s">
        <v>86</v>
      </c>
      <c r="C24" s="50"/>
      <c r="D24" s="51" t="s">
        <v>7</v>
      </c>
    </row>
    <row r="25" spans="1:4" ht="48" customHeight="1">
      <c r="A25" s="48"/>
      <c r="B25" s="49"/>
      <c r="C25" s="50" t="s">
        <v>87</v>
      </c>
      <c r="D25" s="51"/>
    </row>
    <row r="26" spans="1:4" ht="15" customHeight="1">
      <c r="A26" s="48">
        <v>999990022</v>
      </c>
      <c r="B26" s="49" t="s">
        <v>88</v>
      </c>
      <c r="C26" s="50"/>
      <c r="D26" s="51" t="s">
        <v>7</v>
      </c>
    </row>
    <row r="27" spans="1:4" ht="63.75">
      <c r="A27" s="48"/>
      <c r="B27" s="49"/>
      <c r="C27" s="50" t="s">
        <v>89</v>
      </c>
      <c r="D27" s="51"/>
    </row>
    <row r="28" spans="1:4" ht="15" customHeight="1">
      <c r="A28" s="48">
        <v>999990024</v>
      </c>
      <c r="B28" s="49" t="s">
        <v>162</v>
      </c>
      <c r="C28" s="50"/>
      <c r="D28" s="51" t="s">
        <v>7</v>
      </c>
    </row>
    <row r="29" spans="1:4">
      <c r="A29" s="48"/>
      <c r="B29" s="49"/>
      <c r="C29" s="50" t="s">
        <v>163</v>
      </c>
      <c r="D29" s="51"/>
    </row>
    <row r="30" spans="1:4" ht="15" customHeight="1">
      <c r="A30" s="48">
        <v>999990027</v>
      </c>
      <c r="B30" s="49" t="s">
        <v>90</v>
      </c>
      <c r="C30" s="50"/>
      <c r="D30" s="51" t="s">
        <v>7</v>
      </c>
    </row>
    <row r="31" spans="1:4" ht="90" customHeight="1">
      <c r="A31" s="48"/>
      <c r="B31" s="49"/>
      <c r="C31" s="50" t="s">
        <v>91</v>
      </c>
      <c r="D31" s="51"/>
    </row>
    <row r="32" spans="1:4" ht="15" customHeight="1">
      <c r="A32" s="48">
        <v>999990029</v>
      </c>
      <c r="B32" s="49" t="s">
        <v>92</v>
      </c>
      <c r="C32" s="50"/>
      <c r="D32" s="51" t="s">
        <v>7</v>
      </c>
    </row>
    <row r="33" spans="1:4" ht="90" customHeight="1">
      <c r="A33" s="48"/>
      <c r="B33" s="49"/>
      <c r="C33" s="50" t="s">
        <v>164</v>
      </c>
      <c r="D33" s="51"/>
    </row>
    <row r="34" spans="1:4" ht="15" customHeight="1">
      <c r="A34" s="48">
        <v>999990030</v>
      </c>
      <c r="B34" s="49" t="s">
        <v>93</v>
      </c>
      <c r="C34" s="50"/>
      <c r="D34" s="51" t="s">
        <v>94</v>
      </c>
    </row>
    <row r="35" spans="1:4" ht="58.5" customHeight="1">
      <c r="A35" s="48"/>
      <c r="B35" s="49"/>
      <c r="C35" s="50" t="s">
        <v>95</v>
      </c>
      <c r="D35" s="51"/>
    </row>
    <row r="36" spans="1:4" ht="15" customHeight="1">
      <c r="A36" s="48">
        <v>999990031</v>
      </c>
      <c r="B36" s="49" t="s">
        <v>96</v>
      </c>
      <c r="C36" s="50"/>
      <c r="D36" s="51" t="s">
        <v>94</v>
      </c>
    </row>
    <row r="37" spans="1:4" ht="86.25" customHeight="1">
      <c r="A37" s="52"/>
      <c r="B37" s="53"/>
      <c r="C37" s="54" t="s">
        <v>97</v>
      </c>
      <c r="D37" s="55"/>
    </row>
    <row r="38" spans="1:4">
      <c r="A38" s="48">
        <v>999990039</v>
      </c>
      <c r="B38" s="49" t="s">
        <v>98</v>
      </c>
      <c r="C38" s="50"/>
      <c r="D38" s="51" t="s">
        <v>74</v>
      </c>
    </row>
    <row r="39" spans="1:4" ht="57" customHeight="1">
      <c r="A39" s="48"/>
      <c r="B39" s="49"/>
      <c r="C39" s="56" t="s">
        <v>99</v>
      </c>
      <c r="D39" s="51"/>
    </row>
    <row r="40" spans="1:4">
      <c r="A40" s="48">
        <v>999990054</v>
      </c>
      <c r="B40" s="49" t="s">
        <v>165</v>
      </c>
      <c r="C40" s="50"/>
      <c r="D40" s="51" t="s">
        <v>94</v>
      </c>
    </row>
    <row r="41" spans="1:4" ht="25.5">
      <c r="A41" s="48"/>
      <c r="B41" s="49"/>
      <c r="C41" s="56" t="s">
        <v>166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7"/>
  <sheetViews>
    <sheetView topLeftCell="A209" zoomScaleNormal="100" workbookViewId="0">
      <selection activeCell="M235" sqref="M235"/>
    </sheetView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58</v>
      </c>
      <c r="D1" s="68"/>
      <c r="E1" s="69"/>
      <c r="G1" s="70"/>
      <c r="H1" s="71"/>
      <c r="I1" s="72"/>
    </row>
    <row r="2" spans="1:9" s="81" customFormat="1" ht="12.75">
      <c r="A2" s="73" t="s">
        <v>101</v>
      </c>
      <c r="B2" s="74"/>
      <c r="C2" s="74"/>
      <c r="D2" s="75"/>
      <c r="E2" s="76" t="s">
        <v>102</v>
      </c>
      <c r="F2" s="77"/>
      <c r="G2" s="78" t="s">
        <v>103</v>
      </c>
      <c r="H2" s="79"/>
      <c r="I2" s="80" t="s">
        <v>104</v>
      </c>
    </row>
    <row r="3" spans="1:9" s="90" customFormat="1" ht="12.75">
      <c r="A3" s="82" t="s">
        <v>105</v>
      </c>
      <c r="B3" s="83" t="s">
        <v>106</v>
      </c>
      <c r="C3" s="84" t="s">
        <v>1</v>
      </c>
      <c r="D3" s="85" t="s">
        <v>107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108</v>
      </c>
      <c r="B5" s="164"/>
      <c r="C5" s="164"/>
      <c r="D5" s="165"/>
      <c r="E5" s="97">
        <f>SUM(E6:E17)</f>
        <v>1538334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2094</v>
      </c>
      <c r="D6" s="171">
        <v>24</v>
      </c>
      <c r="E6" s="104">
        <f>C6*D6</f>
        <v>50256</v>
      </c>
      <c r="G6" s="105"/>
      <c r="H6" s="106"/>
      <c r="I6" s="107"/>
    </row>
    <row r="7" spans="1:9" s="101" customFormat="1" ht="11.25" outlineLevel="1">
      <c r="B7" s="102" t="s">
        <v>8</v>
      </c>
      <c r="C7" s="102">
        <v>457</v>
      </c>
      <c r="D7" s="171">
        <v>1.2</v>
      </c>
      <c r="E7" s="104">
        <f t="shared" ref="E7:E15" si="0">C7*D7</f>
        <v>548.4</v>
      </c>
      <c r="G7" s="105"/>
      <c r="H7" s="106"/>
      <c r="I7" s="107"/>
    </row>
    <row r="8" spans="1:9" s="101" customFormat="1" ht="11.25" outlineLevel="1">
      <c r="B8" s="102" t="s">
        <v>190</v>
      </c>
      <c r="C8" s="102">
        <v>672</v>
      </c>
      <c r="D8" s="171">
        <v>24</v>
      </c>
      <c r="E8" s="104">
        <f t="shared" si="0"/>
        <v>16128</v>
      </c>
      <c r="G8" s="105"/>
      <c r="H8" s="106"/>
      <c r="I8" s="107"/>
    </row>
    <row r="9" spans="1:9" s="101" customFormat="1" ht="11.25" outlineLevel="1">
      <c r="B9" s="102" t="s">
        <v>19</v>
      </c>
      <c r="C9" s="102">
        <v>2441</v>
      </c>
      <c r="D9" s="171">
        <v>24</v>
      </c>
      <c r="E9" s="104">
        <f t="shared" si="0"/>
        <v>58584</v>
      </c>
      <c r="G9" s="105"/>
      <c r="H9" s="106"/>
      <c r="I9" s="107"/>
    </row>
    <row r="10" spans="1:9" s="101" customFormat="1" ht="11.25" outlineLevel="1">
      <c r="B10" s="102" t="s">
        <v>10</v>
      </c>
      <c r="C10" s="102">
        <v>2704</v>
      </c>
      <c r="D10" s="171">
        <v>24</v>
      </c>
      <c r="E10" s="104">
        <f t="shared" si="0"/>
        <v>64896</v>
      </c>
      <c r="G10" s="105"/>
      <c r="H10" s="106"/>
      <c r="I10" s="107"/>
    </row>
    <row r="11" spans="1:9" s="101" customFormat="1" ht="11.25" outlineLevel="1">
      <c r="B11" s="102" t="s">
        <v>13</v>
      </c>
      <c r="C11" s="102">
        <v>46171</v>
      </c>
      <c r="D11" s="171">
        <v>24</v>
      </c>
      <c r="E11" s="104">
        <f t="shared" si="0"/>
        <v>1108104</v>
      </c>
      <c r="G11" s="105"/>
      <c r="H11" s="106"/>
      <c r="I11" s="107"/>
    </row>
    <row r="12" spans="1:9" s="101" customFormat="1" ht="11.25" outlineLevel="1">
      <c r="B12" s="102" t="s">
        <v>13</v>
      </c>
      <c r="C12" s="102">
        <v>333</v>
      </c>
      <c r="D12" s="171">
        <v>59</v>
      </c>
      <c r="E12" s="104">
        <f t="shared" si="0"/>
        <v>19647</v>
      </c>
      <c r="G12" s="105"/>
      <c r="H12" s="106"/>
      <c r="I12" s="107"/>
    </row>
    <row r="13" spans="1:9" s="101" customFormat="1" ht="11.25" outlineLevel="1">
      <c r="B13" s="102" t="s">
        <v>13</v>
      </c>
      <c r="C13" s="102">
        <v>13678</v>
      </c>
      <c r="D13" s="171">
        <v>1.2</v>
      </c>
      <c r="E13" s="104">
        <f t="shared" si="0"/>
        <v>16413.599999999999</v>
      </c>
      <c r="G13" s="105"/>
      <c r="H13" s="106"/>
      <c r="I13" s="107"/>
    </row>
    <row r="14" spans="1:9" s="101" customFormat="1" ht="11.25" outlineLevel="1">
      <c r="B14" s="102" t="s">
        <v>210</v>
      </c>
      <c r="C14" s="102">
        <v>202</v>
      </c>
      <c r="D14" s="171">
        <v>24</v>
      </c>
      <c r="E14" s="104">
        <f t="shared" si="0"/>
        <v>4848</v>
      </c>
      <c r="G14" s="105"/>
      <c r="H14" s="106"/>
      <c r="I14" s="107"/>
    </row>
    <row r="15" spans="1:9" s="101" customFormat="1" ht="11.25" outlineLevel="1">
      <c r="B15" s="102" t="s">
        <v>17</v>
      </c>
      <c r="C15" s="102">
        <v>1823</v>
      </c>
      <c r="D15" s="171">
        <v>24</v>
      </c>
      <c r="E15" s="104">
        <f t="shared" si="0"/>
        <v>43752</v>
      </c>
      <c r="G15" s="105"/>
      <c r="H15" s="106"/>
      <c r="I15" s="107"/>
    </row>
    <row r="16" spans="1:9" s="101" customFormat="1" ht="11.25" outlineLevel="1">
      <c r="B16" s="102" t="s">
        <v>17</v>
      </c>
      <c r="C16" s="102">
        <v>115</v>
      </c>
      <c r="D16" s="171">
        <v>24</v>
      </c>
      <c r="E16" s="104">
        <f>C16*D16</f>
        <v>2760</v>
      </c>
      <c r="G16" s="105"/>
      <c r="H16" s="106"/>
      <c r="I16" s="107"/>
    </row>
    <row r="17" spans="1:9" s="101" customFormat="1" ht="11.25" outlineLevel="1">
      <c r="B17" s="102" t="s">
        <v>17</v>
      </c>
      <c r="C17" s="102">
        <v>2583</v>
      </c>
      <c r="D17" s="171">
        <v>59</v>
      </c>
      <c r="E17" s="104">
        <f>C17*D17</f>
        <v>152397</v>
      </c>
      <c r="G17" s="105"/>
      <c r="H17" s="106"/>
      <c r="I17" s="107"/>
    </row>
    <row r="18" spans="1:9" s="98" customFormat="1" ht="33" customHeight="1">
      <c r="A18" s="163" t="s">
        <v>109</v>
      </c>
      <c r="B18" s="164"/>
      <c r="C18" s="164"/>
      <c r="D18" s="165"/>
      <c r="E18" s="97">
        <f>SUM(E19:E23)</f>
        <v>193143.6</v>
      </c>
      <c r="G18" s="99"/>
      <c r="I18" s="100">
        <f>ROUND(E18*G18,2)</f>
        <v>0</v>
      </c>
    </row>
    <row r="19" spans="1:9" s="101" customFormat="1" ht="11.25" outlineLevel="1">
      <c r="B19" s="102" t="s">
        <v>8</v>
      </c>
      <c r="C19" s="102">
        <v>175</v>
      </c>
      <c r="D19" s="171">
        <v>24</v>
      </c>
      <c r="E19" s="104">
        <f>C19*D19</f>
        <v>4200</v>
      </c>
      <c r="G19" s="105"/>
      <c r="H19" s="106"/>
      <c r="I19" s="107"/>
    </row>
    <row r="20" spans="1:9" s="101" customFormat="1" ht="11.25" outlineLevel="1">
      <c r="B20" s="102" t="s">
        <v>19</v>
      </c>
      <c r="C20" s="102">
        <v>1006</v>
      </c>
      <c r="D20" s="171">
        <v>24</v>
      </c>
      <c r="E20" s="104">
        <f t="shared" ref="E20:E21" si="1">C20*D20</f>
        <v>24144</v>
      </c>
      <c r="G20" s="105"/>
      <c r="H20" s="106"/>
      <c r="I20" s="107"/>
    </row>
    <row r="21" spans="1:9" s="101" customFormat="1" ht="11.25" outlineLevel="1">
      <c r="B21" s="102" t="s">
        <v>10</v>
      </c>
      <c r="C21" s="102">
        <v>85</v>
      </c>
      <c r="D21" s="171">
        <v>24</v>
      </c>
      <c r="E21" s="104">
        <f t="shared" si="1"/>
        <v>2040</v>
      </c>
      <c r="G21" s="105"/>
      <c r="H21" s="106"/>
      <c r="I21" s="107"/>
    </row>
    <row r="22" spans="1:9" s="101" customFormat="1" ht="11.25" outlineLevel="1">
      <c r="B22" s="102" t="s">
        <v>13</v>
      </c>
      <c r="C22" s="102">
        <v>6697</v>
      </c>
      <c r="D22" s="171">
        <v>24</v>
      </c>
      <c r="E22" s="104">
        <f>C22*D22</f>
        <v>160728</v>
      </c>
      <c r="G22" s="105"/>
      <c r="H22" s="106"/>
      <c r="I22" s="107"/>
    </row>
    <row r="23" spans="1:9" s="101" customFormat="1" ht="11.25" outlineLevel="1">
      <c r="B23" s="102" t="s">
        <v>13</v>
      </c>
      <c r="C23" s="102">
        <v>1693</v>
      </c>
      <c r="D23" s="171">
        <v>1.2</v>
      </c>
      <c r="E23" s="104">
        <f>C23*D23</f>
        <v>2031.6</v>
      </c>
      <c r="G23" s="105"/>
      <c r="H23" s="106"/>
      <c r="I23" s="107"/>
    </row>
    <row r="24" spans="1:9" s="98" customFormat="1" ht="33" customHeight="1">
      <c r="A24" s="163" t="s">
        <v>110</v>
      </c>
      <c r="B24" s="164"/>
      <c r="C24" s="164"/>
      <c r="D24" s="165"/>
      <c r="E24" s="97">
        <f>SUM(E25:E29)</f>
        <v>61401.599999999999</v>
      </c>
      <c r="G24" s="99"/>
      <c r="I24" s="100">
        <f>ROUND(E24*G24,2)</f>
        <v>0</v>
      </c>
    </row>
    <row r="25" spans="1:9" s="101" customFormat="1" ht="11.25" outlineLevel="1">
      <c r="B25" s="102" t="s">
        <v>8</v>
      </c>
      <c r="C25" s="102">
        <v>14</v>
      </c>
      <c r="D25" s="171">
        <v>24</v>
      </c>
      <c r="E25" s="104">
        <f>C25*D25</f>
        <v>336</v>
      </c>
      <c r="G25" s="105"/>
      <c r="H25" s="106"/>
      <c r="I25" s="107"/>
    </row>
    <row r="26" spans="1:9" s="101" customFormat="1" ht="11.25" outlineLevel="1">
      <c r="B26" s="102" t="s">
        <v>19</v>
      </c>
      <c r="C26" s="102">
        <v>661</v>
      </c>
      <c r="D26" s="171">
        <v>24</v>
      </c>
      <c r="E26" s="104">
        <f t="shared" ref="E26:E28" si="2">C26*D26</f>
        <v>15864</v>
      </c>
      <c r="G26" s="105"/>
      <c r="H26" s="106"/>
      <c r="I26" s="107"/>
    </row>
    <row r="27" spans="1:9" s="101" customFormat="1" ht="11.25" outlineLevel="1">
      <c r="B27" s="102" t="s">
        <v>10</v>
      </c>
      <c r="C27" s="102">
        <v>211</v>
      </c>
      <c r="D27" s="171">
        <v>24</v>
      </c>
      <c r="E27" s="104">
        <f t="shared" si="2"/>
        <v>5064</v>
      </c>
      <c r="G27" s="105"/>
      <c r="H27" s="106"/>
      <c r="I27" s="107"/>
    </row>
    <row r="28" spans="1:9" s="101" customFormat="1" ht="11.25" outlineLevel="1">
      <c r="B28" s="102" t="s">
        <v>13</v>
      </c>
      <c r="C28" s="102">
        <v>1514</v>
      </c>
      <c r="D28" s="171">
        <v>24</v>
      </c>
      <c r="E28" s="104">
        <f t="shared" si="2"/>
        <v>36336</v>
      </c>
      <c r="G28" s="105"/>
      <c r="H28" s="106"/>
      <c r="I28" s="107"/>
    </row>
    <row r="29" spans="1:9" s="101" customFormat="1" ht="11.25" outlineLevel="1">
      <c r="B29" s="102" t="s">
        <v>13</v>
      </c>
      <c r="C29" s="102">
        <v>3168</v>
      </c>
      <c r="D29" s="171">
        <v>1.2</v>
      </c>
      <c r="E29" s="104">
        <f>C29*D29</f>
        <v>3801.6</v>
      </c>
      <c r="G29" s="105"/>
      <c r="H29" s="106"/>
      <c r="I29" s="107"/>
    </row>
    <row r="30" spans="1:9" s="98" customFormat="1" ht="33" customHeight="1">
      <c r="A30" s="163" t="s">
        <v>111</v>
      </c>
      <c r="B30" s="164"/>
      <c r="C30" s="164"/>
      <c r="D30" s="165"/>
      <c r="E30" s="97">
        <f>SUM(E31:E34)</f>
        <v>147662.5</v>
      </c>
      <c r="G30" s="99"/>
      <c r="I30" s="100">
        <f>ROUND(E30*G30,2)</f>
        <v>0</v>
      </c>
    </row>
    <row r="31" spans="1:9" s="101" customFormat="1" ht="11.25" outlineLevel="1">
      <c r="B31" s="102" t="s">
        <v>8</v>
      </c>
      <c r="C31" s="102">
        <v>30</v>
      </c>
      <c r="D31" s="171">
        <v>10</v>
      </c>
      <c r="E31" s="104">
        <f>C31*D31</f>
        <v>300</v>
      </c>
      <c r="G31" s="105"/>
      <c r="H31" s="106"/>
      <c r="I31" s="107"/>
    </row>
    <row r="32" spans="1:9" s="101" customFormat="1" ht="11.25" outlineLevel="1">
      <c r="B32" s="102" t="s">
        <v>8</v>
      </c>
      <c r="C32" s="102">
        <v>457</v>
      </c>
      <c r="D32" s="171">
        <v>9.5</v>
      </c>
      <c r="E32" s="104">
        <f t="shared" ref="E32:E33" si="3">C32*D32</f>
        <v>4341.5</v>
      </c>
      <c r="G32" s="105"/>
      <c r="H32" s="106"/>
      <c r="I32" s="107"/>
    </row>
    <row r="33" spans="1:9" s="101" customFormat="1" ht="11.25" outlineLevel="1">
      <c r="B33" s="102" t="s">
        <v>13</v>
      </c>
      <c r="C33" s="102">
        <v>1308</v>
      </c>
      <c r="D33" s="171">
        <v>10</v>
      </c>
      <c r="E33" s="104">
        <f t="shared" si="3"/>
        <v>13080</v>
      </c>
      <c r="G33" s="105"/>
      <c r="H33" s="106"/>
      <c r="I33" s="107"/>
    </row>
    <row r="34" spans="1:9" s="101" customFormat="1" ht="11.25" outlineLevel="1">
      <c r="B34" s="102" t="s">
        <v>13</v>
      </c>
      <c r="C34" s="102">
        <v>13678</v>
      </c>
      <c r="D34" s="171">
        <v>9.5</v>
      </c>
      <c r="E34" s="104">
        <f>C34*D34</f>
        <v>129941</v>
      </c>
      <c r="G34" s="105"/>
      <c r="H34" s="106"/>
      <c r="I34" s="107"/>
    </row>
    <row r="35" spans="1:9" s="98" customFormat="1" ht="33" customHeight="1">
      <c r="A35" s="163" t="s">
        <v>112</v>
      </c>
      <c r="B35" s="164"/>
      <c r="C35" s="164"/>
      <c r="D35" s="165"/>
      <c r="E35" s="97">
        <f>SUM(E36:E38)</f>
        <v>21533.5</v>
      </c>
      <c r="G35" s="99"/>
      <c r="I35" s="100">
        <f>ROUND(E35*G35,2)</f>
        <v>0</v>
      </c>
    </row>
    <row r="36" spans="1:9" s="101" customFormat="1" ht="11.25" outlineLevel="1">
      <c r="B36" s="102" t="s">
        <v>19</v>
      </c>
      <c r="C36" s="102">
        <v>165</v>
      </c>
      <c r="D36" s="171">
        <v>10</v>
      </c>
      <c r="E36" s="104">
        <f>C36*D36</f>
        <v>1650</v>
      </c>
      <c r="G36" s="105"/>
      <c r="H36" s="106"/>
      <c r="I36" s="107"/>
    </row>
    <row r="37" spans="1:9" s="101" customFormat="1" ht="11.25" outlineLevel="1">
      <c r="B37" s="102" t="s">
        <v>13</v>
      </c>
      <c r="C37" s="102">
        <v>380</v>
      </c>
      <c r="D37" s="171">
        <v>10</v>
      </c>
      <c r="E37" s="104">
        <f t="shared" ref="E37" si="4">C37*D37</f>
        <v>3800</v>
      </c>
      <c r="G37" s="105"/>
      <c r="H37" s="106"/>
      <c r="I37" s="107"/>
    </row>
    <row r="38" spans="1:9" s="101" customFormat="1" ht="11.25" outlineLevel="1">
      <c r="B38" s="102" t="s">
        <v>13</v>
      </c>
      <c r="C38" s="102">
        <v>1693</v>
      </c>
      <c r="D38" s="171">
        <v>9.5</v>
      </c>
      <c r="E38" s="104">
        <f>C38*D38</f>
        <v>16083.5</v>
      </c>
      <c r="G38" s="105"/>
      <c r="H38" s="106"/>
      <c r="I38" s="107"/>
    </row>
    <row r="39" spans="1:9" s="98" customFormat="1" ht="33" customHeight="1">
      <c r="A39" s="163" t="s">
        <v>113</v>
      </c>
      <c r="B39" s="164"/>
      <c r="C39" s="164"/>
      <c r="D39" s="165"/>
      <c r="E39" s="97">
        <f>SUM(E40:E42)</f>
        <v>48176</v>
      </c>
      <c r="G39" s="99"/>
      <c r="I39" s="100">
        <f>ROUND(E39*G39,2)</f>
        <v>0</v>
      </c>
    </row>
    <row r="40" spans="1:9" s="101" customFormat="1" ht="11.25" outlineLevel="1">
      <c r="B40" s="102" t="s">
        <v>8</v>
      </c>
      <c r="C40" s="102">
        <v>63</v>
      </c>
      <c r="D40" s="171">
        <v>10</v>
      </c>
      <c r="E40" s="104">
        <f>C40*D40</f>
        <v>630</v>
      </c>
      <c r="G40" s="105"/>
      <c r="H40" s="106"/>
      <c r="I40" s="107"/>
    </row>
    <row r="41" spans="1:9" s="101" customFormat="1" ht="11.25" outlineLevel="1">
      <c r="B41" s="102" t="s">
        <v>19</v>
      </c>
      <c r="C41" s="102">
        <v>1745</v>
      </c>
      <c r="D41" s="171">
        <v>10</v>
      </c>
      <c r="E41" s="104">
        <f t="shared" ref="E41" si="5">C41*D41</f>
        <v>17450</v>
      </c>
      <c r="G41" s="105"/>
      <c r="H41" s="106"/>
      <c r="I41" s="107"/>
    </row>
    <row r="42" spans="1:9" s="101" customFormat="1" ht="11.25" outlineLevel="1">
      <c r="B42" s="102" t="s">
        <v>13</v>
      </c>
      <c r="C42" s="102">
        <v>3168</v>
      </c>
      <c r="D42" s="171">
        <v>9.5</v>
      </c>
      <c r="E42" s="104">
        <f>C42*D42</f>
        <v>30096</v>
      </c>
      <c r="G42" s="105"/>
      <c r="H42" s="106"/>
      <c r="I42" s="107"/>
    </row>
    <row r="43" spans="1:9" s="98" customFormat="1" ht="33" customHeight="1">
      <c r="A43" s="163" t="s">
        <v>114</v>
      </c>
      <c r="B43" s="164"/>
      <c r="C43" s="164"/>
      <c r="D43" s="165"/>
      <c r="E43" s="97">
        <f>SUM(E44:E48)</f>
        <v>2407.2000000000003</v>
      </c>
      <c r="G43" s="99"/>
      <c r="I43" s="100">
        <f>ROUND(E43*G43,2)</f>
        <v>0</v>
      </c>
    </row>
    <row r="44" spans="1:9" s="101" customFormat="1" ht="11.25" outlineLevel="1">
      <c r="B44" s="102" t="s">
        <v>19</v>
      </c>
      <c r="C44" s="102">
        <v>2441</v>
      </c>
      <c r="D44" s="171">
        <v>0.4</v>
      </c>
      <c r="E44" s="104">
        <f>C44*D44</f>
        <v>976.40000000000009</v>
      </c>
      <c r="G44" s="105"/>
      <c r="H44" s="106"/>
      <c r="I44" s="107"/>
    </row>
    <row r="45" spans="1:9" s="101" customFormat="1" ht="11.25" outlineLevel="1">
      <c r="B45" s="102" t="s">
        <v>19</v>
      </c>
      <c r="C45" s="102">
        <v>1006</v>
      </c>
      <c r="D45" s="171">
        <v>0.4</v>
      </c>
      <c r="E45" s="104">
        <f t="shared" ref="E45:E47" si="6">C45*D45</f>
        <v>402.40000000000003</v>
      </c>
      <c r="G45" s="105"/>
      <c r="H45" s="106"/>
      <c r="I45" s="107"/>
    </row>
    <row r="46" spans="1:9" s="101" customFormat="1" ht="11.25" outlineLevel="1">
      <c r="B46" s="102" t="s">
        <v>19</v>
      </c>
      <c r="C46" s="102">
        <v>165</v>
      </c>
      <c r="D46" s="171">
        <v>0.4</v>
      </c>
      <c r="E46" s="104">
        <f t="shared" si="6"/>
        <v>66</v>
      </c>
      <c r="G46" s="105"/>
      <c r="H46" s="106"/>
      <c r="I46" s="107"/>
    </row>
    <row r="47" spans="1:9" s="101" customFormat="1" ht="11.25" outlineLevel="1">
      <c r="B47" s="102" t="s">
        <v>19</v>
      </c>
      <c r="C47" s="102">
        <v>661</v>
      </c>
      <c r="D47" s="171">
        <v>0.4</v>
      </c>
      <c r="E47" s="104">
        <f t="shared" si="6"/>
        <v>264.40000000000003</v>
      </c>
      <c r="G47" s="105"/>
      <c r="H47" s="106"/>
      <c r="I47" s="107"/>
    </row>
    <row r="48" spans="1:9" s="101" customFormat="1" ht="11.25" outlineLevel="1">
      <c r="B48" s="102" t="s">
        <v>19</v>
      </c>
      <c r="C48" s="102">
        <v>1745</v>
      </c>
      <c r="D48" s="171">
        <v>0.4</v>
      </c>
      <c r="E48" s="104">
        <f>C48*D48</f>
        <v>698</v>
      </c>
      <c r="G48" s="105"/>
      <c r="H48" s="106"/>
      <c r="I48" s="107"/>
    </row>
    <row r="49" spans="1:9" s="98" customFormat="1" ht="33" customHeight="1">
      <c r="A49" s="163" t="s">
        <v>115</v>
      </c>
      <c r="B49" s="164"/>
      <c r="C49" s="164"/>
      <c r="D49" s="165"/>
      <c r="E49" s="97">
        <f>SUM(E50:E62)</f>
        <v>9969.6</v>
      </c>
      <c r="G49" s="99"/>
      <c r="I49" s="100">
        <f>ROUND(E49*G49,2)</f>
        <v>0</v>
      </c>
    </row>
    <row r="50" spans="1:9" s="101" customFormat="1" ht="11.25" outlineLevel="1">
      <c r="B50" s="102" t="s">
        <v>19</v>
      </c>
      <c r="C50" s="102">
        <v>2441</v>
      </c>
      <c r="D50" s="171">
        <v>0.4</v>
      </c>
      <c r="E50" s="104">
        <f>C50*D50</f>
        <v>976.40000000000009</v>
      </c>
      <c r="G50" s="105"/>
      <c r="H50" s="106"/>
      <c r="I50" s="107"/>
    </row>
    <row r="51" spans="1:9" s="101" customFormat="1" ht="11.25" outlineLevel="1">
      <c r="B51" s="102" t="s">
        <v>19</v>
      </c>
      <c r="C51" s="102">
        <v>1006</v>
      </c>
      <c r="D51" s="171">
        <v>0.4</v>
      </c>
      <c r="E51" s="104">
        <f t="shared" ref="E51:E61" si="7">C51*D51</f>
        <v>402.40000000000003</v>
      </c>
      <c r="G51" s="105"/>
      <c r="H51" s="106"/>
      <c r="I51" s="107"/>
    </row>
    <row r="52" spans="1:9" s="101" customFormat="1" ht="11.25" outlineLevel="1">
      <c r="B52" s="102" t="s">
        <v>19</v>
      </c>
      <c r="C52" s="102">
        <v>165</v>
      </c>
      <c r="D52" s="171">
        <v>0.4</v>
      </c>
      <c r="E52" s="104">
        <f t="shared" si="7"/>
        <v>66</v>
      </c>
      <c r="G52" s="105"/>
      <c r="H52" s="106"/>
      <c r="I52" s="107"/>
    </row>
    <row r="53" spans="1:9" s="101" customFormat="1" ht="11.25" outlineLevel="1">
      <c r="B53" s="102" t="s">
        <v>19</v>
      </c>
      <c r="C53" s="102">
        <v>661</v>
      </c>
      <c r="D53" s="171">
        <v>0.4</v>
      </c>
      <c r="E53" s="104">
        <f t="shared" si="7"/>
        <v>264.40000000000003</v>
      </c>
      <c r="G53" s="105"/>
      <c r="H53" s="106"/>
      <c r="I53" s="107"/>
    </row>
    <row r="54" spans="1:9" s="101" customFormat="1" ht="11.25" outlineLevel="1">
      <c r="B54" s="102" t="s">
        <v>19</v>
      </c>
      <c r="C54" s="102">
        <v>1745</v>
      </c>
      <c r="D54" s="171">
        <v>0.4</v>
      </c>
      <c r="E54" s="104">
        <f t="shared" si="7"/>
        <v>698</v>
      </c>
      <c r="G54" s="105"/>
      <c r="H54" s="106"/>
      <c r="I54" s="107"/>
    </row>
    <row r="55" spans="1:9" s="101" customFormat="1" ht="11.25" outlineLevel="1">
      <c r="B55" s="102" t="s">
        <v>15</v>
      </c>
      <c r="C55" s="102">
        <v>1798</v>
      </c>
      <c r="D55" s="171">
        <v>0.4</v>
      </c>
      <c r="E55" s="104">
        <f t="shared" si="7"/>
        <v>719.2</v>
      </c>
      <c r="G55" s="105"/>
      <c r="H55" s="106"/>
      <c r="I55" s="107"/>
    </row>
    <row r="56" spans="1:9" s="101" customFormat="1" ht="11.25" outlineLevel="1">
      <c r="B56" s="102" t="s">
        <v>15</v>
      </c>
      <c r="C56" s="102">
        <v>41</v>
      </c>
      <c r="D56" s="171">
        <v>0.4</v>
      </c>
      <c r="E56" s="104">
        <f t="shared" si="7"/>
        <v>16.400000000000002</v>
      </c>
      <c r="G56" s="105"/>
      <c r="H56" s="106"/>
      <c r="I56" s="107"/>
    </row>
    <row r="57" spans="1:9" s="101" customFormat="1" ht="11.25" outlineLevel="1">
      <c r="B57" s="102" t="s">
        <v>15</v>
      </c>
      <c r="C57" s="102">
        <v>436</v>
      </c>
      <c r="D57" s="171">
        <v>0.4</v>
      </c>
      <c r="E57" s="104">
        <f t="shared" si="7"/>
        <v>174.4</v>
      </c>
      <c r="G57" s="105"/>
      <c r="H57" s="106"/>
      <c r="I57" s="107"/>
    </row>
    <row r="58" spans="1:9" s="101" customFormat="1" ht="11.25" outlineLevel="1">
      <c r="B58" s="102" t="s">
        <v>15</v>
      </c>
      <c r="C58" s="102">
        <v>38</v>
      </c>
      <c r="D58" s="171">
        <v>0.4</v>
      </c>
      <c r="E58" s="104">
        <f t="shared" si="7"/>
        <v>15.200000000000001</v>
      </c>
      <c r="G58" s="105"/>
      <c r="H58" s="106"/>
      <c r="I58" s="107"/>
    </row>
    <row r="59" spans="1:9" s="101" customFormat="1" ht="11.25" outlineLevel="1">
      <c r="B59" s="102" t="s">
        <v>16</v>
      </c>
      <c r="C59" s="102">
        <v>6513</v>
      </c>
      <c r="D59" s="171">
        <v>0.4</v>
      </c>
      <c r="E59" s="104">
        <f t="shared" si="7"/>
        <v>2605.2000000000003</v>
      </c>
      <c r="G59" s="105"/>
      <c r="H59" s="106"/>
      <c r="I59" s="107"/>
    </row>
    <row r="60" spans="1:9" s="101" customFormat="1" ht="11.25" outlineLevel="1">
      <c r="B60" s="102" t="s">
        <v>16</v>
      </c>
      <c r="C60" s="102">
        <v>7190</v>
      </c>
      <c r="D60" s="171">
        <v>0.4</v>
      </c>
      <c r="E60" s="104">
        <f t="shared" si="7"/>
        <v>2876</v>
      </c>
      <c r="G60" s="105"/>
      <c r="H60" s="106"/>
      <c r="I60" s="107"/>
    </row>
    <row r="61" spans="1:9" s="101" customFormat="1" ht="11.25" outlineLevel="1">
      <c r="B61" s="102" t="s">
        <v>16</v>
      </c>
      <c r="C61" s="102">
        <v>705</v>
      </c>
      <c r="D61" s="171">
        <v>0.4</v>
      </c>
      <c r="E61" s="104">
        <f t="shared" si="7"/>
        <v>282</v>
      </c>
      <c r="G61" s="105"/>
      <c r="H61" s="106"/>
      <c r="I61" s="107"/>
    </row>
    <row r="62" spans="1:9" s="101" customFormat="1" ht="11.25" outlineLevel="1">
      <c r="B62" s="102" t="s">
        <v>16</v>
      </c>
      <c r="C62" s="102">
        <v>2185</v>
      </c>
      <c r="D62" s="171">
        <v>0.4</v>
      </c>
      <c r="E62" s="104">
        <f>C62*D62</f>
        <v>874</v>
      </c>
      <c r="G62" s="105"/>
      <c r="H62" s="106"/>
      <c r="I62" s="107"/>
    </row>
    <row r="63" spans="1:9" s="98" customFormat="1" ht="33" customHeight="1">
      <c r="A63" s="163" t="s">
        <v>116</v>
      </c>
      <c r="B63" s="164"/>
      <c r="C63" s="164"/>
      <c r="D63" s="165"/>
      <c r="E63" s="97">
        <f>SUM(E64:E64)</f>
        <v>17.100000000000001</v>
      </c>
      <c r="G63" s="99"/>
      <c r="I63" s="100">
        <f>ROUND(E63*G63,2)</f>
        <v>0</v>
      </c>
    </row>
    <row r="64" spans="1:9" s="101" customFormat="1" ht="11.25" outlineLevel="1">
      <c r="B64" s="101" t="s">
        <v>117</v>
      </c>
      <c r="C64" s="101">
        <v>19</v>
      </c>
      <c r="D64" s="108">
        <v>0.9</v>
      </c>
      <c r="E64" s="104">
        <f>C64*D64</f>
        <v>17.100000000000001</v>
      </c>
      <c r="G64" s="105"/>
      <c r="H64" s="106"/>
      <c r="I64" s="107"/>
    </row>
    <row r="65" spans="1:9" s="98" customFormat="1" ht="33" customHeight="1">
      <c r="A65" s="163" t="s">
        <v>118</v>
      </c>
      <c r="B65" s="164"/>
      <c r="C65" s="164"/>
      <c r="D65" s="165"/>
      <c r="E65" s="97">
        <f>SUM(E66:E78)</f>
        <v>375430</v>
      </c>
      <c r="G65" s="99"/>
      <c r="I65" s="100">
        <f>ROUND(E65*G65,2)</f>
        <v>0</v>
      </c>
    </row>
    <row r="66" spans="1:9" s="101" customFormat="1" ht="11.25" outlineLevel="1">
      <c r="B66" s="102" t="s">
        <v>8</v>
      </c>
      <c r="C66" s="102">
        <v>2094</v>
      </c>
      <c r="D66" s="171">
        <v>5</v>
      </c>
      <c r="E66" s="104">
        <f t="shared" ref="E66:E76" si="8">C66*D66</f>
        <v>10470</v>
      </c>
      <c r="G66" s="105"/>
      <c r="H66" s="106"/>
      <c r="I66" s="107"/>
    </row>
    <row r="67" spans="1:9" s="101" customFormat="1" ht="11.25" outlineLevel="1">
      <c r="B67" s="102" t="s">
        <v>8</v>
      </c>
      <c r="C67" s="102">
        <v>30</v>
      </c>
      <c r="D67" s="171">
        <v>5</v>
      </c>
      <c r="E67" s="104">
        <f t="shared" si="8"/>
        <v>150</v>
      </c>
      <c r="G67" s="105"/>
      <c r="H67" s="106"/>
      <c r="I67" s="107"/>
    </row>
    <row r="68" spans="1:9" s="101" customFormat="1" ht="11.25" outlineLevel="1">
      <c r="B68" s="102" t="s">
        <v>8</v>
      </c>
      <c r="C68" s="102">
        <v>457</v>
      </c>
      <c r="D68" s="171">
        <v>5</v>
      </c>
      <c r="E68" s="104">
        <f t="shared" si="8"/>
        <v>2285</v>
      </c>
      <c r="G68" s="105"/>
      <c r="H68" s="106"/>
      <c r="I68" s="107"/>
    </row>
    <row r="69" spans="1:9" s="101" customFormat="1" ht="11.25" outlineLevel="1">
      <c r="B69" s="102" t="s">
        <v>190</v>
      </c>
      <c r="C69" s="102">
        <v>672</v>
      </c>
      <c r="D69" s="171">
        <v>5</v>
      </c>
      <c r="E69" s="104">
        <f t="shared" si="8"/>
        <v>3360</v>
      </c>
      <c r="G69" s="105"/>
      <c r="H69" s="106"/>
      <c r="I69" s="107"/>
    </row>
    <row r="70" spans="1:9" s="101" customFormat="1" ht="11.25" outlineLevel="1">
      <c r="B70" s="102" t="s">
        <v>10</v>
      </c>
      <c r="C70" s="102">
        <v>2704</v>
      </c>
      <c r="D70" s="171">
        <v>5</v>
      </c>
      <c r="E70" s="104">
        <f t="shared" si="8"/>
        <v>13520</v>
      </c>
      <c r="G70" s="105"/>
      <c r="H70" s="106"/>
      <c r="I70" s="107"/>
    </row>
    <row r="71" spans="1:9" s="101" customFormat="1" ht="11.25" outlineLevel="1">
      <c r="B71" s="102" t="s">
        <v>13</v>
      </c>
      <c r="C71" s="102">
        <v>46171</v>
      </c>
      <c r="D71" s="171">
        <v>5</v>
      </c>
      <c r="E71" s="104">
        <f t="shared" si="8"/>
        <v>230855</v>
      </c>
      <c r="G71" s="105"/>
      <c r="H71" s="106"/>
      <c r="I71" s="107"/>
    </row>
    <row r="72" spans="1:9" s="101" customFormat="1" ht="11.25" outlineLevel="1">
      <c r="B72" s="102" t="s">
        <v>13</v>
      </c>
      <c r="C72" s="102">
        <v>1308</v>
      </c>
      <c r="D72" s="171">
        <v>5</v>
      </c>
      <c r="E72" s="104">
        <f t="shared" si="8"/>
        <v>6540</v>
      </c>
      <c r="G72" s="105"/>
      <c r="H72" s="106"/>
      <c r="I72" s="107"/>
    </row>
    <row r="73" spans="1:9" s="101" customFormat="1" ht="11.25" outlineLevel="1">
      <c r="B73" s="102" t="s">
        <v>13</v>
      </c>
      <c r="C73" s="102">
        <v>333</v>
      </c>
      <c r="D73" s="171">
        <v>10</v>
      </c>
      <c r="E73" s="104">
        <f t="shared" si="8"/>
        <v>3330</v>
      </c>
      <c r="G73" s="105"/>
      <c r="H73" s="106"/>
      <c r="I73" s="107"/>
    </row>
    <row r="74" spans="1:9" s="101" customFormat="1" ht="11.25" outlineLevel="1">
      <c r="B74" s="102" t="s">
        <v>13</v>
      </c>
      <c r="C74" s="102">
        <v>13678</v>
      </c>
      <c r="D74" s="171">
        <v>5</v>
      </c>
      <c r="E74" s="104">
        <f t="shared" si="8"/>
        <v>68390</v>
      </c>
      <c r="G74" s="105"/>
      <c r="H74" s="106"/>
      <c r="I74" s="107"/>
    </row>
    <row r="75" spans="1:9" s="101" customFormat="1" ht="11.25" outlineLevel="1">
      <c r="B75" s="102" t="s">
        <v>210</v>
      </c>
      <c r="C75" s="102">
        <v>202</v>
      </c>
      <c r="D75" s="171">
        <v>5</v>
      </c>
      <c r="E75" s="104">
        <f t="shared" si="8"/>
        <v>1010</v>
      </c>
      <c r="G75" s="105"/>
      <c r="H75" s="106"/>
      <c r="I75" s="107"/>
    </row>
    <row r="76" spans="1:9" s="101" customFormat="1" ht="11.25" outlineLevel="1">
      <c r="B76" s="102" t="s">
        <v>17</v>
      </c>
      <c r="C76" s="102">
        <v>1823</v>
      </c>
      <c r="D76" s="171">
        <v>5</v>
      </c>
      <c r="E76" s="104">
        <f t="shared" si="8"/>
        <v>9115</v>
      </c>
      <c r="G76" s="105"/>
      <c r="H76" s="106"/>
      <c r="I76" s="107"/>
    </row>
    <row r="77" spans="1:9" s="101" customFormat="1" ht="11.25" outlineLevel="1">
      <c r="B77" s="102" t="s">
        <v>17</v>
      </c>
      <c r="C77" s="102">
        <v>115</v>
      </c>
      <c r="D77" s="171">
        <v>5</v>
      </c>
      <c r="E77" s="104">
        <f>C77*D77</f>
        <v>575</v>
      </c>
      <c r="G77" s="105"/>
      <c r="H77" s="106"/>
      <c r="I77" s="107"/>
    </row>
    <row r="78" spans="1:9" s="101" customFormat="1" ht="11.25" outlineLevel="1">
      <c r="B78" s="102" t="s">
        <v>17</v>
      </c>
      <c r="C78" s="102">
        <v>2583</v>
      </c>
      <c r="D78" s="171">
        <v>10</v>
      </c>
      <c r="E78" s="104">
        <f>C78*D78</f>
        <v>25830</v>
      </c>
      <c r="G78" s="105"/>
      <c r="H78" s="106"/>
      <c r="I78" s="107"/>
    </row>
    <row r="79" spans="1:9" s="98" customFormat="1" ht="33" customHeight="1">
      <c r="A79" s="163" t="s">
        <v>119</v>
      </c>
      <c r="B79" s="164"/>
      <c r="C79" s="164"/>
      <c r="D79" s="165"/>
      <c r="E79" s="97">
        <f>SUM(E80:E84)</f>
        <v>45150</v>
      </c>
      <c r="G79" s="99"/>
      <c r="I79" s="100">
        <f>ROUND(E79*G79,2)</f>
        <v>0</v>
      </c>
    </row>
    <row r="80" spans="1:9" s="101" customFormat="1" ht="11.25" outlineLevel="1">
      <c r="B80" s="102" t="s">
        <v>8</v>
      </c>
      <c r="C80" s="102">
        <v>175</v>
      </c>
      <c r="D80" s="171">
        <v>5</v>
      </c>
      <c r="E80" s="104">
        <f t="shared" ref="E80:E84" si="9">C80*D80</f>
        <v>875</v>
      </c>
      <c r="G80" s="105"/>
      <c r="H80" s="106"/>
      <c r="I80" s="107"/>
    </row>
    <row r="81" spans="1:9" s="101" customFormat="1" ht="11.25" outlineLevel="1">
      <c r="B81" s="102" t="s">
        <v>10</v>
      </c>
      <c r="C81" s="102">
        <v>85</v>
      </c>
      <c r="D81" s="171">
        <v>5</v>
      </c>
      <c r="E81" s="104">
        <f t="shared" si="9"/>
        <v>425</v>
      </c>
      <c r="G81" s="105"/>
      <c r="H81" s="106"/>
      <c r="I81" s="107"/>
    </row>
    <row r="82" spans="1:9" s="101" customFormat="1" ht="11.25" outlineLevel="1">
      <c r="B82" s="102" t="s">
        <v>13</v>
      </c>
      <c r="C82" s="102">
        <v>6697</v>
      </c>
      <c r="D82" s="171">
        <v>5</v>
      </c>
      <c r="E82" s="104">
        <f t="shared" si="9"/>
        <v>33485</v>
      </c>
      <c r="G82" s="105"/>
      <c r="H82" s="106"/>
      <c r="I82" s="107"/>
    </row>
    <row r="83" spans="1:9" s="101" customFormat="1" ht="11.25" outlineLevel="1">
      <c r="B83" s="102" t="s">
        <v>13</v>
      </c>
      <c r="C83" s="102">
        <v>380</v>
      </c>
      <c r="D83" s="171">
        <v>5</v>
      </c>
      <c r="E83" s="104">
        <f t="shared" si="9"/>
        <v>1900</v>
      </c>
      <c r="G83" s="105"/>
      <c r="H83" s="106"/>
      <c r="I83" s="107"/>
    </row>
    <row r="84" spans="1:9" s="101" customFormat="1" ht="11.25" outlineLevel="1">
      <c r="B84" s="102" t="s">
        <v>13</v>
      </c>
      <c r="C84" s="102">
        <v>1693</v>
      </c>
      <c r="D84" s="171">
        <v>5</v>
      </c>
      <c r="E84" s="104">
        <f t="shared" si="9"/>
        <v>8465</v>
      </c>
      <c r="G84" s="105"/>
      <c r="H84" s="106"/>
      <c r="I84" s="107"/>
    </row>
    <row r="85" spans="1:9" s="98" customFormat="1" ht="33" customHeight="1">
      <c r="A85" s="163" t="s">
        <v>120</v>
      </c>
      <c r="B85" s="164"/>
      <c r="C85" s="164"/>
      <c r="D85" s="165"/>
      <c r="E85" s="97">
        <f>SUM(E86:E90)</f>
        <v>24850</v>
      </c>
      <c r="G85" s="99"/>
      <c r="I85" s="100">
        <f>ROUND(E85*G85,2)</f>
        <v>0</v>
      </c>
    </row>
    <row r="86" spans="1:9" s="101" customFormat="1" ht="11.25" outlineLevel="1">
      <c r="B86" s="102" t="s">
        <v>8</v>
      </c>
      <c r="C86" s="102">
        <v>14</v>
      </c>
      <c r="D86" s="171">
        <v>5</v>
      </c>
      <c r="E86" s="104">
        <f>C86*D86</f>
        <v>70</v>
      </c>
      <c r="G86" s="105"/>
      <c r="H86" s="106"/>
      <c r="I86" s="107"/>
    </row>
    <row r="87" spans="1:9" s="101" customFormat="1" ht="11.25" outlineLevel="1">
      <c r="B87" s="102" t="s">
        <v>8</v>
      </c>
      <c r="C87" s="102">
        <v>63</v>
      </c>
      <c r="D87" s="171">
        <v>5</v>
      </c>
      <c r="E87" s="104">
        <f t="shared" ref="E87:E89" si="10">C87*D87</f>
        <v>315</v>
      </c>
      <c r="G87" s="105"/>
      <c r="H87" s="106"/>
      <c r="I87" s="107"/>
    </row>
    <row r="88" spans="1:9" s="101" customFormat="1" ht="11.25" outlineLevel="1">
      <c r="B88" s="102" t="s">
        <v>10</v>
      </c>
      <c r="C88" s="102">
        <v>211</v>
      </c>
      <c r="D88" s="171">
        <v>5</v>
      </c>
      <c r="E88" s="104">
        <f t="shared" si="10"/>
        <v>1055</v>
      </c>
      <c r="G88" s="105"/>
      <c r="H88" s="106"/>
      <c r="I88" s="107"/>
    </row>
    <row r="89" spans="1:9" s="101" customFormat="1" ht="11.25" outlineLevel="1">
      <c r="B89" s="102" t="s">
        <v>13</v>
      </c>
      <c r="C89" s="102">
        <v>1514</v>
      </c>
      <c r="D89" s="171">
        <v>5</v>
      </c>
      <c r="E89" s="104">
        <f t="shared" si="10"/>
        <v>7570</v>
      </c>
      <c r="G89" s="105"/>
      <c r="H89" s="106"/>
      <c r="I89" s="107"/>
    </row>
    <row r="90" spans="1:9" s="101" customFormat="1" ht="11.25" outlineLevel="1">
      <c r="B90" s="102" t="s">
        <v>13</v>
      </c>
      <c r="C90" s="102">
        <v>3168</v>
      </c>
      <c r="D90" s="171">
        <v>5</v>
      </c>
      <c r="E90" s="104">
        <f>C90*D90</f>
        <v>15840</v>
      </c>
      <c r="G90" s="105"/>
      <c r="H90" s="106"/>
      <c r="I90" s="107"/>
    </row>
    <row r="91" spans="1:9" s="98" customFormat="1" ht="33" customHeight="1">
      <c r="A91" s="163" t="s">
        <v>121</v>
      </c>
      <c r="B91" s="164"/>
      <c r="C91" s="164"/>
      <c r="D91" s="165"/>
      <c r="E91" s="97">
        <f>SUM(E92:E92)</f>
        <v>12205</v>
      </c>
      <c r="G91" s="99"/>
      <c r="I91" s="100">
        <f>ROUND(E91*G91,2)</f>
        <v>0</v>
      </c>
    </row>
    <row r="92" spans="1:9" s="101" customFormat="1" ht="11.25" outlineLevel="1">
      <c r="B92" s="102" t="s">
        <v>19</v>
      </c>
      <c r="C92" s="102">
        <v>2441</v>
      </c>
      <c r="D92" s="171">
        <v>5</v>
      </c>
      <c r="E92" s="104">
        <f>C92*D92</f>
        <v>12205</v>
      </c>
      <c r="G92" s="105"/>
      <c r="H92" s="106"/>
      <c r="I92" s="107"/>
    </row>
    <row r="93" spans="1:9" s="98" customFormat="1" ht="33" customHeight="1">
      <c r="A93" s="163" t="s">
        <v>122</v>
      </c>
      <c r="B93" s="164"/>
      <c r="C93" s="164"/>
      <c r="D93" s="165"/>
      <c r="E93" s="97">
        <f>SUM(E94:E95)</f>
        <v>5855</v>
      </c>
      <c r="G93" s="99"/>
      <c r="I93" s="100">
        <f>ROUND(E93*G93,2)</f>
        <v>0</v>
      </c>
    </row>
    <row r="94" spans="1:9" s="101" customFormat="1" ht="11.25" outlineLevel="1">
      <c r="B94" s="102" t="s">
        <v>19</v>
      </c>
      <c r="C94" s="102">
        <v>1006</v>
      </c>
      <c r="D94" s="171">
        <v>5</v>
      </c>
      <c r="E94" s="104">
        <f>C94*D94</f>
        <v>5030</v>
      </c>
      <c r="G94" s="105"/>
      <c r="H94" s="106"/>
      <c r="I94" s="107"/>
    </row>
    <row r="95" spans="1:9" s="101" customFormat="1" ht="11.25" outlineLevel="1">
      <c r="B95" s="102" t="s">
        <v>19</v>
      </c>
      <c r="C95" s="102">
        <v>165</v>
      </c>
      <c r="D95" s="171">
        <v>5</v>
      </c>
      <c r="E95" s="104">
        <f>C95*D95</f>
        <v>825</v>
      </c>
      <c r="G95" s="105"/>
      <c r="H95" s="106"/>
      <c r="I95" s="107"/>
    </row>
    <row r="96" spans="1:9" s="98" customFormat="1" ht="33" customHeight="1">
      <c r="A96" s="163" t="s">
        <v>254</v>
      </c>
      <c r="B96" s="164"/>
      <c r="C96" s="164"/>
      <c r="D96" s="165"/>
      <c r="E96" s="97">
        <f>SUM(E97:E98)</f>
        <v>12030</v>
      </c>
      <c r="G96" s="99"/>
      <c r="I96" s="100">
        <f>ROUND(E96*G96,2)</f>
        <v>0</v>
      </c>
    </row>
    <row r="97" spans="1:9" s="101" customFormat="1" ht="11.25" outlineLevel="1">
      <c r="B97" s="102" t="s">
        <v>19</v>
      </c>
      <c r="C97" s="102">
        <v>661</v>
      </c>
      <c r="D97" s="171">
        <v>5</v>
      </c>
      <c r="E97" s="104">
        <f>C97*D97</f>
        <v>3305</v>
      </c>
      <c r="G97" s="105"/>
      <c r="H97" s="106"/>
      <c r="I97" s="107"/>
    </row>
    <row r="98" spans="1:9" s="101" customFormat="1" ht="11.25" outlineLevel="1">
      <c r="B98" s="102" t="s">
        <v>19</v>
      </c>
      <c r="C98" s="102">
        <v>1745</v>
      </c>
      <c r="D98" s="171">
        <v>5</v>
      </c>
      <c r="E98" s="104">
        <f>C98*D98</f>
        <v>8725</v>
      </c>
      <c r="G98" s="105"/>
      <c r="H98" s="106"/>
      <c r="I98" s="107"/>
    </row>
    <row r="99" spans="1:9" s="98" customFormat="1" ht="33" customHeight="1">
      <c r="A99" s="163" t="s">
        <v>123</v>
      </c>
      <c r="B99" s="164"/>
      <c r="C99" s="164"/>
      <c r="D99" s="165"/>
      <c r="E99" s="97">
        <f>SUM(E100:E113)</f>
        <v>298444</v>
      </c>
      <c r="G99" s="99"/>
      <c r="I99" s="100">
        <f>ROUND(E99*G99,2)</f>
        <v>0</v>
      </c>
    </row>
    <row r="100" spans="1:9" s="101" customFormat="1" ht="11.25" outlineLevel="1">
      <c r="B100" s="102" t="s">
        <v>8</v>
      </c>
      <c r="C100" s="102">
        <v>2094</v>
      </c>
      <c r="D100" s="171">
        <v>4</v>
      </c>
      <c r="E100" s="104">
        <f>C100*D100</f>
        <v>8376</v>
      </c>
      <c r="G100" s="105"/>
      <c r="H100" s="106"/>
      <c r="I100" s="107"/>
    </row>
    <row r="101" spans="1:9" s="101" customFormat="1" ht="11.25" outlineLevel="1">
      <c r="B101" s="102" t="s">
        <v>8</v>
      </c>
      <c r="C101" s="102">
        <v>30</v>
      </c>
      <c r="D101" s="171">
        <v>4</v>
      </c>
      <c r="E101" s="104">
        <f t="shared" ref="E101:E112" si="11">C101*D101</f>
        <v>120</v>
      </c>
      <c r="G101" s="105"/>
      <c r="H101" s="106"/>
      <c r="I101" s="107"/>
    </row>
    <row r="102" spans="1:9" s="101" customFormat="1" ht="11.25" outlineLevel="1">
      <c r="B102" s="102" t="s">
        <v>8</v>
      </c>
      <c r="C102" s="102">
        <v>457</v>
      </c>
      <c r="D102" s="171">
        <v>4</v>
      </c>
      <c r="E102" s="104">
        <f t="shared" si="11"/>
        <v>1828</v>
      </c>
      <c r="G102" s="105"/>
      <c r="H102" s="106"/>
      <c r="I102" s="107"/>
    </row>
    <row r="103" spans="1:9" s="101" customFormat="1" ht="11.25" outlineLevel="1">
      <c r="B103" s="102" t="s">
        <v>190</v>
      </c>
      <c r="C103" s="102">
        <v>672</v>
      </c>
      <c r="D103" s="171">
        <v>4</v>
      </c>
      <c r="E103" s="104">
        <f t="shared" si="11"/>
        <v>2688</v>
      </c>
      <c r="G103" s="105"/>
      <c r="H103" s="106"/>
      <c r="I103" s="107"/>
    </row>
    <row r="104" spans="1:9" s="101" customFormat="1" ht="11.25" outlineLevel="1">
      <c r="B104" s="102" t="s">
        <v>19</v>
      </c>
      <c r="C104" s="102">
        <v>2441</v>
      </c>
      <c r="D104" s="171">
        <v>4</v>
      </c>
      <c r="E104" s="104">
        <f t="shared" si="11"/>
        <v>9764</v>
      </c>
      <c r="G104" s="105"/>
      <c r="H104" s="106"/>
      <c r="I104" s="107"/>
    </row>
    <row r="105" spans="1:9" s="101" customFormat="1" ht="11.25" outlineLevel="1">
      <c r="B105" s="102" t="s">
        <v>10</v>
      </c>
      <c r="C105" s="102">
        <v>2704</v>
      </c>
      <c r="D105" s="171">
        <v>4</v>
      </c>
      <c r="E105" s="104">
        <f t="shared" si="11"/>
        <v>10816</v>
      </c>
      <c r="G105" s="105"/>
      <c r="H105" s="106"/>
      <c r="I105" s="107"/>
    </row>
    <row r="106" spans="1:9" s="101" customFormat="1" ht="11.25" outlineLevel="1">
      <c r="B106" s="102" t="s">
        <v>13</v>
      </c>
      <c r="C106" s="102">
        <v>46171</v>
      </c>
      <c r="D106" s="171">
        <v>4</v>
      </c>
      <c r="E106" s="104">
        <f t="shared" si="11"/>
        <v>184684</v>
      </c>
      <c r="G106" s="105"/>
      <c r="H106" s="106"/>
      <c r="I106" s="107"/>
    </row>
    <row r="107" spans="1:9" s="101" customFormat="1" ht="11.25" outlineLevel="1">
      <c r="B107" s="102" t="s">
        <v>13</v>
      </c>
      <c r="C107" s="102">
        <v>1308</v>
      </c>
      <c r="D107" s="171">
        <v>4</v>
      </c>
      <c r="E107" s="104">
        <f t="shared" si="11"/>
        <v>5232</v>
      </c>
      <c r="G107" s="105"/>
      <c r="H107" s="106"/>
      <c r="I107" s="107"/>
    </row>
    <row r="108" spans="1:9" s="101" customFormat="1" ht="11.25" outlineLevel="1">
      <c r="B108" s="102" t="s">
        <v>13</v>
      </c>
      <c r="C108" s="102">
        <v>333</v>
      </c>
      <c r="D108" s="171">
        <v>4</v>
      </c>
      <c r="E108" s="104">
        <f t="shared" si="11"/>
        <v>1332</v>
      </c>
      <c r="G108" s="105"/>
      <c r="H108" s="106"/>
      <c r="I108" s="107"/>
    </row>
    <row r="109" spans="1:9" s="101" customFormat="1" ht="11.25" outlineLevel="1">
      <c r="B109" s="102" t="s">
        <v>13</v>
      </c>
      <c r="C109" s="102">
        <v>13678</v>
      </c>
      <c r="D109" s="171">
        <v>4</v>
      </c>
      <c r="E109" s="104">
        <f t="shared" si="11"/>
        <v>54712</v>
      </c>
      <c r="G109" s="105"/>
      <c r="H109" s="106"/>
      <c r="I109" s="107"/>
    </row>
    <row r="110" spans="1:9" s="101" customFormat="1" ht="11.25" outlineLevel="1">
      <c r="B110" s="102" t="s">
        <v>210</v>
      </c>
      <c r="C110" s="102">
        <v>202</v>
      </c>
      <c r="D110" s="171">
        <v>4</v>
      </c>
      <c r="E110" s="104">
        <f t="shared" si="11"/>
        <v>808</v>
      </c>
      <c r="G110" s="105"/>
      <c r="H110" s="106"/>
      <c r="I110" s="107"/>
    </row>
    <row r="111" spans="1:9" s="101" customFormat="1" ht="11.25" outlineLevel="1">
      <c r="B111" s="102" t="s">
        <v>17</v>
      </c>
      <c r="C111" s="102">
        <v>1823</v>
      </c>
      <c r="D111" s="171">
        <v>4</v>
      </c>
      <c r="E111" s="104">
        <f t="shared" si="11"/>
        <v>7292</v>
      </c>
      <c r="G111" s="105"/>
      <c r="H111" s="106"/>
      <c r="I111" s="107"/>
    </row>
    <row r="112" spans="1:9" s="101" customFormat="1" ht="11.25" outlineLevel="1">
      <c r="B112" s="102" t="s">
        <v>17</v>
      </c>
      <c r="C112" s="102">
        <v>115</v>
      </c>
      <c r="D112" s="171">
        <v>4</v>
      </c>
      <c r="E112" s="104">
        <f t="shared" si="11"/>
        <v>460</v>
      </c>
      <c r="G112" s="105"/>
      <c r="H112" s="106"/>
      <c r="I112" s="107"/>
    </row>
    <row r="113" spans="1:9" s="101" customFormat="1" ht="11.25" outlineLevel="1">
      <c r="B113" s="102" t="s">
        <v>17</v>
      </c>
      <c r="C113" s="102">
        <v>2583</v>
      </c>
      <c r="D113" s="171">
        <v>4</v>
      </c>
      <c r="E113" s="104">
        <f>C113*D113</f>
        <v>10332</v>
      </c>
      <c r="G113" s="105"/>
      <c r="H113" s="106"/>
      <c r="I113" s="107"/>
    </row>
    <row r="114" spans="1:9" s="98" customFormat="1" ht="33" customHeight="1">
      <c r="A114" s="163" t="s">
        <v>124</v>
      </c>
      <c r="B114" s="164"/>
      <c r="C114" s="164"/>
      <c r="D114" s="165"/>
      <c r="E114" s="97">
        <f>SUM(E115:E121)</f>
        <v>40804</v>
      </c>
      <c r="G114" s="99"/>
      <c r="I114" s="100">
        <f>ROUND(E114*G114,2)</f>
        <v>0</v>
      </c>
    </row>
    <row r="115" spans="1:9" s="101" customFormat="1" ht="11.25" outlineLevel="1">
      <c r="B115" s="102" t="s">
        <v>8</v>
      </c>
      <c r="C115" s="102">
        <v>175</v>
      </c>
      <c r="D115" s="171">
        <v>4</v>
      </c>
      <c r="E115" s="104">
        <f>C115*D115</f>
        <v>700</v>
      </c>
      <c r="G115" s="105"/>
      <c r="H115" s="106"/>
      <c r="I115" s="107"/>
    </row>
    <row r="116" spans="1:9" s="101" customFormat="1" ht="11.25" outlineLevel="1">
      <c r="B116" s="102" t="s">
        <v>19</v>
      </c>
      <c r="C116" s="102">
        <v>1006</v>
      </c>
      <c r="D116" s="171">
        <v>4</v>
      </c>
      <c r="E116" s="104">
        <f t="shared" ref="E116:E119" si="12">C116*D116</f>
        <v>4024</v>
      </c>
      <c r="G116" s="105"/>
      <c r="H116" s="106"/>
      <c r="I116" s="107"/>
    </row>
    <row r="117" spans="1:9" s="101" customFormat="1" ht="11.25" outlineLevel="1">
      <c r="B117" s="102" t="s">
        <v>19</v>
      </c>
      <c r="C117" s="102">
        <v>165</v>
      </c>
      <c r="D117" s="171">
        <v>4</v>
      </c>
      <c r="E117" s="104">
        <f t="shared" si="12"/>
        <v>660</v>
      </c>
      <c r="G117" s="105"/>
      <c r="H117" s="106"/>
      <c r="I117" s="107"/>
    </row>
    <row r="118" spans="1:9" s="101" customFormat="1" ht="11.25" outlineLevel="1">
      <c r="B118" s="102" t="s">
        <v>10</v>
      </c>
      <c r="C118" s="102">
        <v>85</v>
      </c>
      <c r="D118" s="171">
        <v>4</v>
      </c>
      <c r="E118" s="104">
        <f t="shared" si="12"/>
        <v>340</v>
      </c>
      <c r="G118" s="105"/>
      <c r="H118" s="106"/>
      <c r="I118" s="107"/>
    </row>
    <row r="119" spans="1:9" s="101" customFormat="1" ht="11.25" outlineLevel="1">
      <c r="B119" s="102" t="s">
        <v>13</v>
      </c>
      <c r="C119" s="102">
        <v>6697</v>
      </c>
      <c r="D119" s="171">
        <v>4</v>
      </c>
      <c r="E119" s="104">
        <f t="shared" si="12"/>
        <v>26788</v>
      </c>
      <c r="G119" s="105"/>
      <c r="H119" s="106"/>
      <c r="I119" s="107"/>
    </row>
    <row r="120" spans="1:9" s="101" customFormat="1" ht="11.25" outlineLevel="1">
      <c r="B120" s="102" t="s">
        <v>13</v>
      </c>
      <c r="C120" s="102">
        <v>380</v>
      </c>
      <c r="D120" s="171">
        <v>4</v>
      </c>
      <c r="E120" s="104">
        <f>C120*D120</f>
        <v>1520</v>
      </c>
      <c r="G120" s="105"/>
      <c r="H120" s="106"/>
      <c r="I120" s="107"/>
    </row>
    <row r="121" spans="1:9" s="101" customFormat="1" ht="11.25" outlineLevel="1">
      <c r="B121" s="102" t="s">
        <v>13</v>
      </c>
      <c r="C121" s="102">
        <v>1693</v>
      </c>
      <c r="D121" s="171">
        <v>4</v>
      </c>
      <c r="E121" s="104">
        <f>C121*D121</f>
        <v>6772</v>
      </c>
      <c r="G121" s="105"/>
      <c r="H121" s="106"/>
      <c r="I121" s="107"/>
    </row>
    <row r="122" spans="1:9" s="98" customFormat="1" ht="33" customHeight="1">
      <c r="A122" s="163" t="s">
        <v>125</v>
      </c>
      <c r="B122" s="164"/>
      <c r="C122" s="164"/>
      <c r="D122" s="165"/>
      <c r="E122" s="97">
        <f>SUM(E123:E129)</f>
        <v>29504</v>
      </c>
      <c r="G122" s="99"/>
      <c r="I122" s="100">
        <f>ROUND(E122*G122,2)</f>
        <v>0</v>
      </c>
    </row>
    <row r="123" spans="1:9" s="101" customFormat="1" ht="11.25" outlineLevel="1">
      <c r="B123" s="102" t="s">
        <v>8</v>
      </c>
      <c r="C123" s="102">
        <v>14</v>
      </c>
      <c r="D123" s="171">
        <v>4</v>
      </c>
      <c r="E123" s="104">
        <f>C123*D123</f>
        <v>56</v>
      </c>
      <c r="G123" s="105"/>
      <c r="H123" s="106"/>
      <c r="I123" s="107"/>
    </row>
    <row r="124" spans="1:9" s="101" customFormat="1" ht="11.25" outlineLevel="1">
      <c r="B124" s="102" t="s">
        <v>8</v>
      </c>
      <c r="C124" s="102">
        <v>63</v>
      </c>
      <c r="D124" s="171">
        <v>4</v>
      </c>
      <c r="E124" s="104">
        <f t="shared" ref="E124:E128" si="13">C124*D124</f>
        <v>252</v>
      </c>
      <c r="G124" s="105"/>
      <c r="H124" s="106"/>
      <c r="I124" s="107"/>
    </row>
    <row r="125" spans="1:9" s="101" customFormat="1" ht="11.25" outlineLevel="1">
      <c r="B125" s="102" t="s">
        <v>19</v>
      </c>
      <c r="C125" s="102">
        <v>661</v>
      </c>
      <c r="D125" s="171">
        <v>4</v>
      </c>
      <c r="E125" s="104">
        <f t="shared" si="13"/>
        <v>2644</v>
      </c>
      <c r="G125" s="105"/>
      <c r="H125" s="106"/>
      <c r="I125" s="107"/>
    </row>
    <row r="126" spans="1:9" s="101" customFormat="1" ht="11.25" outlineLevel="1">
      <c r="B126" s="102" t="s">
        <v>19</v>
      </c>
      <c r="C126" s="102">
        <v>1745</v>
      </c>
      <c r="D126" s="171">
        <v>4</v>
      </c>
      <c r="E126" s="104">
        <f t="shared" si="13"/>
        <v>6980</v>
      </c>
      <c r="G126" s="105"/>
      <c r="H126" s="106"/>
      <c r="I126" s="107"/>
    </row>
    <row r="127" spans="1:9" s="101" customFormat="1" ht="11.25" outlineLevel="1">
      <c r="B127" s="102" t="s">
        <v>10</v>
      </c>
      <c r="C127" s="102">
        <v>211</v>
      </c>
      <c r="D127" s="171">
        <v>4</v>
      </c>
      <c r="E127" s="104">
        <f t="shared" si="13"/>
        <v>844</v>
      </c>
      <c r="G127" s="105"/>
      <c r="H127" s="106"/>
      <c r="I127" s="107"/>
    </row>
    <row r="128" spans="1:9" s="101" customFormat="1" ht="11.25" outlineLevel="1">
      <c r="B128" s="102" t="s">
        <v>13</v>
      </c>
      <c r="C128" s="102">
        <v>1514</v>
      </c>
      <c r="D128" s="171">
        <v>4</v>
      </c>
      <c r="E128" s="104">
        <f t="shared" si="13"/>
        <v>6056</v>
      </c>
      <c r="G128" s="105"/>
      <c r="H128" s="106"/>
      <c r="I128" s="107"/>
    </row>
    <row r="129" spans="1:9" s="101" customFormat="1" ht="11.25" outlineLevel="1">
      <c r="B129" s="102" t="s">
        <v>13</v>
      </c>
      <c r="C129" s="102">
        <v>3168</v>
      </c>
      <c r="D129" s="171">
        <v>4</v>
      </c>
      <c r="E129" s="104">
        <f>C129*D129</f>
        <v>12672</v>
      </c>
      <c r="G129" s="105"/>
      <c r="H129" s="106"/>
      <c r="I129" s="107"/>
    </row>
    <row r="130" spans="1:9" s="98" customFormat="1" ht="33" customHeight="1">
      <c r="A130" s="163" t="s">
        <v>126</v>
      </c>
      <c r="B130" s="164"/>
      <c r="C130" s="164"/>
      <c r="D130" s="165"/>
      <c r="E130" s="97">
        <f>SUM(E131:E131)</f>
        <v>17.100000000000001</v>
      </c>
      <c r="G130" s="99"/>
      <c r="I130" s="100">
        <f>ROUND(E130*G130,2)</f>
        <v>0</v>
      </c>
    </row>
    <row r="131" spans="1:9" s="101" customFormat="1" ht="11.25" outlineLevel="1">
      <c r="B131" s="101" t="s">
        <v>117</v>
      </c>
      <c r="C131" s="101">
        <v>19</v>
      </c>
      <c r="D131" s="108">
        <v>0.9</v>
      </c>
      <c r="E131" s="104">
        <f>C131*D131</f>
        <v>17.100000000000001</v>
      </c>
      <c r="G131" s="105"/>
      <c r="H131" s="106"/>
      <c r="I131" s="107"/>
    </row>
    <row r="132" spans="1:9" s="98" customFormat="1" ht="33" customHeight="1">
      <c r="A132" s="163" t="s">
        <v>127</v>
      </c>
      <c r="B132" s="164"/>
      <c r="C132" s="164"/>
      <c r="D132" s="165"/>
      <c r="E132" s="97">
        <f>SUM(E133:E133)</f>
        <v>85.5</v>
      </c>
      <c r="G132" s="99"/>
      <c r="I132" s="100">
        <f>ROUND(E132*G132,2)</f>
        <v>0</v>
      </c>
    </row>
    <row r="133" spans="1:9" s="101" customFormat="1" ht="11.25" outlineLevel="1">
      <c r="B133" s="101" t="s">
        <v>117</v>
      </c>
      <c r="C133" s="101">
        <v>19</v>
      </c>
      <c r="D133" s="108">
        <v>4.5</v>
      </c>
      <c r="E133" s="104">
        <f>C133*D133</f>
        <v>85.5</v>
      </c>
      <c r="G133" s="105"/>
      <c r="H133" s="106"/>
      <c r="I133" s="107"/>
    </row>
    <row r="134" spans="1:9" s="98" customFormat="1" ht="33" customHeight="1">
      <c r="A134" s="163" t="s">
        <v>128</v>
      </c>
      <c r="B134" s="164"/>
      <c r="C134" s="164"/>
      <c r="D134" s="165"/>
      <c r="E134" s="97">
        <f>SUM(E135:E136)</f>
        <v>6760</v>
      </c>
      <c r="G134" s="99"/>
      <c r="I134" s="100">
        <f>ROUND(E134*G134,2)</f>
        <v>0</v>
      </c>
    </row>
    <row r="135" spans="1:9" s="101" customFormat="1" ht="11.25" outlineLevel="1">
      <c r="B135" s="102" t="s">
        <v>255</v>
      </c>
      <c r="C135" s="102">
        <v>1439</v>
      </c>
      <c r="D135" s="171">
        <v>4</v>
      </c>
      <c r="E135" s="104">
        <f>C135*D135</f>
        <v>5756</v>
      </c>
      <c r="G135" s="105"/>
      <c r="H135" s="106"/>
      <c r="I135" s="107"/>
    </row>
    <row r="136" spans="1:9" s="101" customFormat="1" ht="11.25" outlineLevel="1">
      <c r="B136" s="102" t="s">
        <v>256</v>
      </c>
      <c r="C136" s="102">
        <v>251</v>
      </c>
      <c r="D136" s="171">
        <v>4</v>
      </c>
      <c r="E136" s="104">
        <f>C136*D136</f>
        <v>1004</v>
      </c>
      <c r="G136" s="105"/>
      <c r="H136" s="106"/>
      <c r="I136" s="107"/>
    </row>
    <row r="137" spans="1:9" s="98" customFormat="1" ht="33" customHeight="1">
      <c r="A137" s="163" t="s">
        <v>129</v>
      </c>
      <c r="B137" s="164"/>
      <c r="C137" s="164"/>
      <c r="D137" s="165"/>
      <c r="E137" s="97">
        <f>SUM(E138:E138)</f>
        <v>194</v>
      </c>
      <c r="G137" s="99"/>
      <c r="I137" s="100">
        <f>ROUND(E137*G137,2)</f>
        <v>0</v>
      </c>
    </row>
    <row r="138" spans="1:9" s="101" customFormat="1" ht="11.25" outlineLevel="1">
      <c r="B138" s="102" t="s">
        <v>22</v>
      </c>
      <c r="C138" s="102">
        <v>97</v>
      </c>
      <c r="D138" s="171">
        <v>2</v>
      </c>
      <c r="E138" s="104">
        <f>C138*D138</f>
        <v>194</v>
      </c>
      <c r="G138" s="105"/>
      <c r="H138" s="106"/>
      <c r="I138" s="107"/>
    </row>
    <row r="139" spans="1:9" s="98" customFormat="1" ht="33" customHeight="1">
      <c r="A139" s="163" t="s">
        <v>130</v>
      </c>
      <c r="B139" s="164"/>
      <c r="C139" s="164"/>
      <c r="D139" s="165"/>
      <c r="E139" s="97">
        <f>SUM(E140:E191)</f>
        <v>66653348</v>
      </c>
      <c r="G139" s="99"/>
      <c r="I139" s="100">
        <f>ROUND(E139*G139,2)</f>
        <v>0</v>
      </c>
    </row>
    <row r="140" spans="1:9" s="101" customFormat="1" ht="11.25" outlineLevel="1">
      <c r="B140" s="102" t="s">
        <v>257</v>
      </c>
      <c r="C140" s="102">
        <v>108</v>
      </c>
      <c r="D140" s="171">
        <v>486</v>
      </c>
      <c r="E140" s="104">
        <f>C140*D140</f>
        <v>52488</v>
      </c>
      <c r="G140" s="105"/>
      <c r="H140" s="106"/>
      <c r="I140" s="107"/>
    </row>
    <row r="141" spans="1:9" s="101" customFormat="1" ht="11.25" outlineLevel="1">
      <c r="B141" s="102" t="s">
        <v>8</v>
      </c>
      <c r="C141" s="102">
        <v>2094</v>
      </c>
      <c r="D141" s="171">
        <v>486</v>
      </c>
      <c r="E141" s="104">
        <f t="shared" ref="E141:E191" si="14">C141*D141</f>
        <v>1017684</v>
      </c>
      <c r="G141" s="105"/>
      <c r="H141" s="106"/>
      <c r="I141" s="107"/>
    </row>
    <row r="142" spans="1:9" s="101" customFormat="1" ht="11.25" outlineLevel="1">
      <c r="B142" s="102" t="s">
        <v>8</v>
      </c>
      <c r="C142" s="102">
        <v>30</v>
      </c>
      <c r="D142" s="171">
        <v>56</v>
      </c>
      <c r="E142" s="104">
        <f t="shared" si="14"/>
        <v>1680</v>
      </c>
      <c r="G142" s="105"/>
      <c r="H142" s="106"/>
      <c r="I142" s="107"/>
    </row>
    <row r="143" spans="1:9" s="101" customFormat="1" ht="11.25" outlineLevel="1">
      <c r="B143" s="102" t="s">
        <v>8</v>
      </c>
      <c r="C143" s="102">
        <v>457</v>
      </c>
      <c r="D143" s="171">
        <v>326</v>
      </c>
      <c r="E143" s="104">
        <f t="shared" si="14"/>
        <v>148982</v>
      </c>
      <c r="G143" s="105"/>
      <c r="H143" s="106"/>
      <c r="I143" s="107"/>
    </row>
    <row r="144" spans="1:9" s="101" customFormat="1" ht="11.25" outlineLevel="1">
      <c r="B144" s="102" t="s">
        <v>8</v>
      </c>
      <c r="C144" s="102">
        <v>175</v>
      </c>
      <c r="D144" s="171">
        <v>486</v>
      </c>
      <c r="E144" s="104">
        <f t="shared" si="14"/>
        <v>85050</v>
      </c>
      <c r="G144" s="105"/>
      <c r="H144" s="106"/>
      <c r="I144" s="107"/>
    </row>
    <row r="145" spans="2:9" s="101" customFormat="1" ht="11.25" outlineLevel="1">
      <c r="B145" s="102" t="s">
        <v>8</v>
      </c>
      <c r="C145" s="102">
        <v>14</v>
      </c>
      <c r="D145" s="171">
        <v>486</v>
      </c>
      <c r="E145" s="104">
        <f t="shared" si="14"/>
        <v>6804</v>
      </c>
      <c r="G145" s="105"/>
      <c r="H145" s="106"/>
      <c r="I145" s="107"/>
    </row>
    <row r="146" spans="2:9" s="101" customFormat="1" ht="11.25" outlineLevel="1">
      <c r="B146" s="102" t="s">
        <v>8</v>
      </c>
      <c r="C146" s="102">
        <v>63</v>
      </c>
      <c r="D146" s="171">
        <v>56</v>
      </c>
      <c r="E146" s="104">
        <f t="shared" si="14"/>
        <v>3528</v>
      </c>
      <c r="G146" s="105"/>
      <c r="H146" s="106"/>
      <c r="I146" s="107"/>
    </row>
    <row r="147" spans="2:9" s="101" customFormat="1" ht="11.25" outlineLevel="1">
      <c r="B147" s="102" t="s">
        <v>9</v>
      </c>
      <c r="C147" s="102">
        <v>11023</v>
      </c>
      <c r="D147" s="171">
        <v>486</v>
      </c>
      <c r="E147" s="104">
        <f t="shared" si="14"/>
        <v>5357178</v>
      </c>
      <c r="G147" s="105"/>
      <c r="H147" s="106"/>
      <c r="I147" s="107"/>
    </row>
    <row r="148" spans="2:9" s="101" customFormat="1" ht="11.25" outlineLevel="1">
      <c r="B148" s="102" t="s">
        <v>9</v>
      </c>
      <c r="C148" s="102">
        <v>35</v>
      </c>
      <c r="D148" s="171">
        <v>56</v>
      </c>
      <c r="E148" s="104">
        <f t="shared" si="14"/>
        <v>1960</v>
      </c>
      <c r="G148" s="105"/>
      <c r="H148" s="106"/>
      <c r="I148" s="107"/>
    </row>
    <row r="149" spans="2:9" s="101" customFormat="1" ht="11.25" outlineLevel="1">
      <c r="B149" s="102" t="s">
        <v>9</v>
      </c>
      <c r="C149" s="102">
        <v>8072</v>
      </c>
      <c r="D149" s="171">
        <v>380</v>
      </c>
      <c r="E149" s="104">
        <f t="shared" si="14"/>
        <v>3067360</v>
      </c>
      <c r="G149" s="105"/>
      <c r="H149" s="106"/>
      <c r="I149" s="107"/>
    </row>
    <row r="150" spans="2:9" s="101" customFormat="1" ht="11.25" outlineLevel="1">
      <c r="B150" s="102" t="s">
        <v>9</v>
      </c>
      <c r="C150" s="102">
        <v>1075</v>
      </c>
      <c r="D150" s="171">
        <v>380</v>
      </c>
      <c r="E150" s="104">
        <f t="shared" si="14"/>
        <v>408500</v>
      </c>
      <c r="G150" s="105"/>
      <c r="H150" s="106"/>
      <c r="I150" s="107"/>
    </row>
    <row r="151" spans="2:9" s="101" customFormat="1" ht="11.25" outlineLevel="1">
      <c r="B151" s="102" t="s">
        <v>190</v>
      </c>
      <c r="C151" s="102">
        <v>1344</v>
      </c>
      <c r="D151" s="171">
        <v>486</v>
      </c>
      <c r="E151" s="104">
        <f t="shared" si="14"/>
        <v>653184</v>
      </c>
      <c r="G151" s="105"/>
      <c r="H151" s="106"/>
      <c r="I151" s="107"/>
    </row>
    <row r="152" spans="2:9" s="101" customFormat="1" ht="11.25" outlineLevel="1">
      <c r="B152" s="102" t="s">
        <v>194</v>
      </c>
      <c r="C152" s="102">
        <v>43</v>
      </c>
      <c r="D152" s="171">
        <v>486</v>
      </c>
      <c r="E152" s="104">
        <f t="shared" si="14"/>
        <v>20898</v>
      </c>
      <c r="G152" s="105"/>
      <c r="H152" s="106"/>
      <c r="I152" s="107"/>
    </row>
    <row r="153" spans="2:9" s="101" customFormat="1" ht="11.25" outlineLevel="1">
      <c r="B153" s="102" t="s">
        <v>194</v>
      </c>
      <c r="C153" s="102">
        <v>119</v>
      </c>
      <c r="D153" s="171">
        <v>486</v>
      </c>
      <c r="E153" s="104">
        <f t="shared" si="14"/>
        <v>57834</v>
      </c>
      <c r="G153" s="105"/>
      <c r="H153" s="106"/>
      <c r="I153" s="107"/>
    </row>
    <row r="154" spans="2:9" s="101" customFormat="1" ht="11.25" outlineLevel="1">
      <c r="B154" s="102" t="s">
        <v>199</v>
      </c>
      <c r="C154" s="102">
        <v>527</v>
      </c>
      <c r="D154" s="171">
        <v>486</v>
      </c>
      <c r="E154" s="104">
        <f t="shared" si="14"/>
        <v>256122</v>
      </c>
      <c r="G154" s="105"/>
      <c r="H154" s="106"/>
      <c r="I154" s="107"/>
    </row>
    <row r="155" spans="2:9" s="101" customFormat="1" ht="11.25" outlineLevel="1">
      <c r="B155" s="102" t="s">
        <v>22</v>
      </c>
      <c r="C155" s="102">
        <v>16</v>
      </c>
      <c r="D155" s="171">
        <v>486</v>
      </c>
      <c r="E155" s="104">
        <f t="shared" si="14"/>
        <v>7776</v>
      </c>
      <c r="G155" s="105"/>
      <c r="H155" s="106"/>
      <c r="I155" s="107"/>
    </row>
    <row r="156" spans="2:9" s="101" customFormat="1" ht="11.25" outlineLevel="1">
      <c r="B156" s="102" t="s">
        <v>22</v>
      </c>
      <c r="C156" s="102">
        <v>97</v>
      </c>
      <c r="D156" s="171">
        <v>730</v>
      </c>
      <c r="E156" s="104">
        <f t="shared" si="14"/>
        <v>70810</v>
      </c>
      <c r="G156" s="105"/>
      <c r="H156" s="106"/>
      <c r="I156" s="107"/>
    </row>
    <row r="157" spans="2:9" s="101" customFormat="1" ht="11.25" outlineLevel="1">
      <c r="B157" s="102" t="s">
        <v>19</v>
      </c>
      <c r="C157" s="102">
        <v>2441</v>
      </c>
      <c r="D157" s="171">
        <v>486</v>
      </c>
      <c r="E157" s="104">
        <f t="shared" si="14"/>
        <v>1186326</v>
      </c>
      <c r="G157" s="105"/>
      <c r="H157" s="106"/>
      <c r="I157" s="107"/>
    </row>
    <row r="158" spans="2:9" s="101" customFormat="1" ht="11.25" outlineLevel="1">
      <c r="B158" s="102" t="s">
        <v>19</v>
      </c>
      <c r="C158" s="102">
        <v>1006</v>
      </c>
      <c r="D158" s="171">
        <v>486</v>
      </c>
      <c r="E158" s="104">
        <f t="shared" si="14"/>
        <v>488916</v>
      </c>
      <c r="G158" s="105"/>
      <c r="H158" s="106"/>
      <c r="I158" s="107"/>
    </row>
    <row r="159" spans="2:9" s="101" customFormat="1" ht="11.25" outlineLevel="1">
      <c r="B159" s="102" t="s">
        <v>19</v>
      </c>
      <c r="C159" s="102">
        <v>165</v>
      </c>
      <c r="D159" s="171">
        <v>56</v>
      </c>
      <c r="E159" s="104">
        <f t="shared" si="14"/>
        <v>9240</v>
      </c>
      <c r="G159" s="105"/>
      <c r="H159" s="106"/>
      <c r="I159" s="107"/>
    </row>
    <row r="160" spans="2:9" s="101" customFormat="1" ht="11.25" outlineLevel="1">
      <c r="B160" s="102" t="s">
        <v>19</v>
      </c>
      <c r="C160" s="102">
        <v>661</v>
      </c>
      <c r="D160" s="171">
        <v>486</v>
      </c>
      <c r="E160" s="104">
        <f t="shared" si="14"/>
        <v>321246</v>
      </c>
      <c r="G160" s="105"/>
      <c r="H160" s="106"/>
      <c r="I160" s="107"/>
    </row>
    <row r="161" spans="2:9" s="101" customFormat="1" ht="11.25" outlineLevel="1">
      <c r="B161" s="102" t="s">
        <v>19</v>
      </c>
      <c r="C161" s="102">
        <v>1745</v>
      </c>
      <c r="D161" s="171">
        <v>56</v>
      </c>
      <c r="E161" s="104">
        <f t="shared" si="14"/>
        <v>97720</v>
      </c>
      <c r="G161" s="105"/>
      <c r="H161" s="106"/>
      <c r="I161" s="107"/>
    </row>
    <row r="162" spans="2:9" s="101" customFormat="1" ht="11.25" outlineLevel="1">
      <c r="B162" s="102" t="s">
        <v>10</v>
      </c>
      <c r="C162" s="102">
        <v>2704</v>
      </c>
      <c r="D162" s="171">
        <v>486</v>
      </c>
      <c r="E162" s="104">
        <f t="shared" si="14"/>
        <v>1314144</v>
      </c>
      <c r="G162" s="105"/>
      <c r="H162" s="106"/>
      <c r="I162" s="107"/>
    </row>
    <row r="163" spans="2:9" s="101" customFormat="1" ht="11.25" outlineLevel="1">
      <c r="B163" s="102" t="s">
        <v>10</v>
      </c>
      <c r="C163" s="102">
        <v>85</v>
      </c>
      <c r="D163" s="171">
        <v>486</v>
      </c>
      <c r="E163" s="104">
        <f t="shared" si="14"/>
        <v>41310</v>
      </c>
      <c r="G163" s="105"/>
      <c r="H163" s="106"/>
      <c r="I163" s="107"/>
    </row>
    <row r="164" spans="2:9" s="101" customFormat="1" ht="11.25" outlineLevel="1">
      <c r="B164" s="102" t="s">
        <v>10</v>
      </c>
      <c r="C164" s="102">
        <v>211</v>
      </c>
      <c r="D164" s="171">
        <v>486</v>
      </c>
      <c r="E164" s="104">
        <f t="shared" si="14"/>
        <v>102546</v>
      </c>
      <c r="G164" s="105"/>
      <c r="H164" s="106"/>
      <c r="I164" s="107"/>
    </row>
    <row r="165" spans="2:9" s="101" customFormat="1" ht="11.25" outlineLevel="1">
      <c r="B165" s="102" t="s">
        <v>11</v>
      </c>
      <c r="C165" s="102">
        <v>518</v>
      </c>
      <c r="D165" s="171">
        <v>486</v>
      </c>
      <c r="E165" s="104">
        <f t="shared" si="14"/>
        <v>251748</v>
      </c>
      <c r="G165" s="105"/>
      <c r="H165" s="106"/>
      <c r="I165" s="107"/>
    </row>
    <row r="166" spans="2:9" s="101" customFormat="1" ht="11.25" outlineLevel="1">
      <c r="B166" s="102" t="s">
        <v>11</v>
      </c>
      <c r="C166" s="102">
        <v>150</v>
      </c>
      <c r="D166" s="171">
        <v>380</v>
      </c>
      <c r="E166" s="104">
        <f t="shared" si="14"/>
        <v>57000</v>
      </c>
      <c r="G166" s="105"/>
      <c r="H166" s="106"/>
      <c r="I166" s="107"/>
    </row>
    <row r="167" spans="2:9" s="101" customFormat="1" ht="11.25" outlineLevel="1">
      <c r="B167" s="102" t="s">
        <v>12</v>
      </c>
      <c r="C167" s="102">
        <v>2166</v>
      </c>
      <c r="D167" s="171">
        <v>486</v>
      </c>
      <c r="E167" s="104">
        <f t="shared" si="14"/>
        <v>1052676</v>
      </c>
      <c r="G167" s="105"/>
      <c r="H167" s="106"/>
      <c r="I167" s="107"/>
    </row>
    <row r="168" spans="2:9" s="101" customFormat="1" ht="11.25" outlineLevel="1">
      <c r="B168" s="102" t="s">
        <v>12</v>
      </c>
      <c r="C168" s="102">
        <v>668</v>
      </c>
      <c r="D168" s="171">
        <v>486</v>
      </c>
      <c r="E168" s="104">
        <f t="shared" si="14"/>
        <v>324648</v>
      </c>
      <c r="G168" s="105"/>
      <c r="H168" s="106"/>
      <c r="I168" s="107"/>
    </row>
    <row r="169" spans="2:9" s="101" customFormat="1" ht="11.25" outlineLevel="1">
      <c r="B169" s="102" t="s">
        <v>12</v>
      </c>
      <c r="C169" s="102">
        <v>147</v>
      </c>
      <c r="D169" s="171">
        <v>486</v>
      </c>
      <c r="E169" s="104">
        <f t="shared" si="14"/>
        <v>71442</v>
      </c>
      <c r="G169" s="105"/>
      <c r="H169" s="106"/>
      <c r="I169" s="107"/>
    </row>
    <row r="170" spans="2:9" s="101" customFormat="1" ht="11.25" outlineLevel="1">
      <c r="B170" s="102" t="s">
        <v>13</v>
      </c>
      <c r="C170" s="102">
        <v>46171</v>
      </c>
      <c r="D170" s="171">
        <v>486</v>
      </c>
      <c r="E170" s="104">
        <f t="shared" si="14"/>
        <v>22439106</v>
      </c>
      <c r="G170" s="105"/>
      <c r="H170" s="106"/>
      <c r="I170" s="107"/>
    </row>
    <row r="171" spans="2:9" s="101" customFormat="1" ht="11.25" outlineLevel="1">
      <c r="B171" s="102" t="s">
        <v>13</v>
      </c>
      <c r="C171" s="102">
        <v>1308</v>
      </c>
      <c r="D171" s="171">
        <v>56</v>
      </c>
      <c r="E171" s="104">
        <f t="shared" si="14"/>
        <v>73248</v>
      </c>
      <c r="G171" s="105"/>
      <c r="H171" s="106"/>
      <c r="I171" s="107"/>
    </row>
    <row r="172" spans="2:9" s="101" customFormat="1" ht="11.25" outlineLevel="1">
      <c r="B172" s="102" t="s">
        <v>13</v>
      </c>
      <c r="C172" s="102">
        <v>333</v>
      </c>
      <c r="D172" s="171">
        <v>730</v>
      </c>
      <c r="E172" s="104">
        <f t="shared" si="14"/>
        <v>243090</v>
      </c>
      <c r="G172" s="105"/>
      <c r="H172" s="106"/>
      <c r="I172" s="107"/>
    </row>
    <row r="173" spans="2:9" s="101" customFormat="1" ht="11.25" outlineLevel="1">
      <c r="B173" s="102" t="s">
        <v>13</v>
      </c>
      <c r="C173" s="102">
        <v>13678</v>
      </c>
      <c r="D173" s="171">
        <v>326</v>
      </c>
      <c r="E173" s="104">
        <f t="shared" si="14"/>
        <v>4459028</v>
      </c>
      <c r="G173" s="105"/>
      <c r="H173" s="106"/>
      <c r="I173" s="107"/>
    </row>
    <row r="174" spans="2:9" s="101" customFormat="1" ht="11.25" outlineLevel="1">
      <c r="B174" s="102" t="s">
        <v>13</v>
      </c>
      <c r="C174" s="102">
        <v>6697</v>
      </c>
      <c r="D174" s="171">
        <v>486</v>
      </c>
      <c r="E174" s="104">
        <f t="shared" si="14"/>
        <v>3254742</v>
      </c>
      <c r="G174" s="105"/>
      <c r="H174" s="106"/>
      <c r="I174" s="107"/>
    </row>
    <row r="175" spans="2:9" s="101" customFormat="1" ht="11.25" outlineLevel="1">
      <c r="B175" s="102" t="s">
        <v>13</v>
      </c>
      <c r="C175" s="102">
        <v>380</v>
      </c>
      <c r="D175" s="171">
        <v>56</v>
      </c>
      <c r="E175" s="104">
        <f t="shared" si="14"/>
        <v>21280</v>
      </c>
      <c r="G175" s="105"/>
      <c r="H175" s="106"/>
      <c r="I175" s="107"/>
    </row>
    <row r="176" spans="2:9" s="101" customFormat="1" ht="11.25" outlineLevel="1">
      <c r="B176" s="102" t="s">
        <v>13</v>
      </c>
      <c r="C176" s="102">
        <v>1693</v>
      </c>
      <c r="D176" s="171">
        <v>326</v>
      </c>
      <c r="E176" s="104">
        <f t="shared" si="14"/>
        <v>551918</v>
      </c>
      <c r="G176" s="105"/>
      <c r="H176" s="106"/>
      <c r="I176" s="107"/>
    </row>
    <row r="177" spans="1:9" s="101" customFormat="1" ht="11.25" outlineLevel="1">
      <c r="B177" s="102" t="s">
        <v>13</v>
      </c>
      <c r="C177" s="102">
        <v>1514</v>
      </c>
      <c r="D177" s="171">
        <v>486</v>
      </c>
      <c r="E177" s="104">
        <f t="shared" si="14"/>
        <v>735804</v>
      </c>
      <c r="G177" s="105"/>
      <c r="H177" s="106"/>
      <c r="I177" s="107"/>
    </row>
    <row r="178" spans="1:9" s="101" customFormat="1" ht="11.25" outlineLevel="1">
      <c r="B178" s="102" t="s">
        <v>13</v>
      </c>
      <c r="C178" s="102">
        <v>3168</v>
      </c>
      <c r="D178" s="171">
        <v>326</v>
      </c>
      <c r="E178" s="104">
        <f t="shared" si="14"/>
        <v>1032768</v>
      </c>
      <c r="G178" s="105"/>
      <c r="H178" s="106"/>
      <c r="I178" s="107"/>
    </row>
    <row r="179" spans="1:9" s="101" customFormat="1" ht="11.25" outlineLevel="1">
      <c r="B179" s="102" t="s">
        <v>15</v>
      </c>
      <c r="C179" s="102">
        <v>1798</v>
      </c>
      <c r="D179" s="171">
        <v>486</v>
      </c>
      <c r="E179" s="104">
        <f t="shared" si="14"/>
        <v>873828</v>
      </c>
      <c r="G179" s="105"/>
      <c r="H179" s="106"/>
      <c r="I179" s="107"/>
    </row>
    <row r="180" spans="1:9" s="101" customFormat="1" ht="11.25" outlineLevel="1">
      <c r="B180" s="102" t="s">
        <v>15</v>
      </c>
      <c r="C180" s="102">
        <v>41</v>
      </c>
      <c r="D180" s="171">
        <v>56</v>
      </c>
      <c r="E180" s="104">
        <f t="shared" si="14"/>
        <v>2296</v>
      </c>
      <c r="G180" s="105"/>
      <c r="H180" s="106"/>
      <c r="I180" s="107"/>
    </row>
    <row r="181" spans="1:9" s="101" customFormat="1" ht="11.25" outlineLevel="1">
      <c r="B181" s="102" t="s">
        <v>15</v>
      </c>
      <c r="C181" s="102">
        <v>436</v>
      </c>
      <c r="D181" s="171">
        <v>486</v>
      </c>
      <c r="E181" s="104">
        <f t="shared" si="14"/>
        <v>211896</v>
      </c>
      <c r="G181" s="105"/>
      <c r="H181" s="106"/>
      <c r="I181" s="107"/>
    </row>
    <row r="182" spans="1:9" s="101" customFormat="1" ht="11.25" outlineLevel="1">
      <c r="B182" s="102" t="s">
        <v>15</v>
      </c>
      <c r="C182" s="102">
        <v>38</v>
      </c>
      <c r="D182" s="171">
        <v>486</v>
      </c>
      <c r="E182" s="104">
        <f t="shared" si="14"/>
        <v>18468</v>
      </c>
      <c r="G182" s="105"/>
      <c r="H182" s="106"/>
      <c r="I182" s="107"/>
    </row>
    <row r="183" spans="1:9" s="101" customFormat="1" ht="11.25" outlineLevel="1">
      <c r="B183" s="102" t="s">
        <v>210</v>
      </c>
      <c r="C183" s="102">
        <v>202</v>
      </c>
      <c r="D183" s="171">
        <v>486</v>
      </c>
      <c r="E183" s="104">
        <f t="shared" si="14"/>
        <v>98172</v>
      </c>
      <c r="G183" s="105"/>
      <c r="H183" s="106"/>
      <c r="I183" s="107"/>
    </row>
    <row r="184" spans="1:9" s="101" customFormat="1" ht="11.25" outlineLevel="1">
      <c r="B184" s="102" t="s">
        <v>16</v>
      </c>
      <c r="C184" s="102">
        <v>6513</v>
      </c>
      <c r="D184" s="171">
        <v>486</v>
      </c>
      <c r="E184" s="104">
        <f t="shared" si="14"/>
        <v>3165318</v>
      </c>
      <c r="G184" s="105"/>
      <c r="H184" s="106"/>
      <c r="I184" s="107"/>
    </row>
    <row r="185" spans="1:9" s="101" customFormat="1" ht="11.25" outlineLevel="1">
      <c r="B185" s="102" t="s">
        <v>16</v>
      </c>
      <c r="C185" s="102">
        <v>7190</v>
      </c>
      <c r="D185" s="171">
        <v>486</v>
      </c>
      <c r="E185" s="104">
        <f t="shared" si="14"/>
        <v>3494340</v>
      </c>
      <c r="G185" s="105"/>
      <c r="H185" s="106"/>
      <c r="I185" s="107"/>
    </row>
    <row r="186" spans="1:9" s="101" customFormat="1" ht="11.25" outlineLevel="1">
      <c r="B186" s="102" t="s">
        <v>16</v>
      </c>
      <c r="C186" s="102">
        <v>705</v>
      </c>
      <c r="D186" s="171">
        <v>56</v>
      </c>
      <c r="E186" s="104">
        <f t="shared" si="14"/>
        <v>39480</v>
      </c>
      <c r="G186" s="105"/>
      <c r="H186" s="106"/>
      <c r="I186" s="107"/>
    </row>
    <row r="187" spans="1:9" s="101" customFormat="1" ht="11.25" outlineLevel="1">
      <c r="B187" s="102" t="s">
        <v>16</v>
      </c>
      <c r="C187" s="102">
        <v>2185</v>
      </c>
      <c r="D187" s="171">
        <v>486</v>
      </c>
      <c r="E187" s="104">
        <f t="shared" si="14"/>
        <v>1061910</v>
      </c>
      <c r="G187" s="105"/>
      <c r="H187" s="106"/>
      <c r="I187" s="107"/>
    </row>
    <row r="188" spans="1:9" s="101" customFormat="1" ht="11.25" outlineLevel="1">
      <c r="B188" s="102" t="s">
        <v>17</v>
      </c>
      <c r="C188" s="102">
        <v>5469</v>
      </c>
      <c r="D188" s="171">
        <v>486</v>
      </c>
      <c r="E188" s="104">
        <f t="shared" si="14"/>
        <v>2657934</v>
      </c>
      <c r="G188" s="105"/>
      <c r="H188" s="106"/>
      <c r="I188" s="107"/>
    </row>
    <row r="189" spans="1:9" s="101" customFormat="1" ht="11.25" outlineLevel="1">
      <c r="B189" s="102" t="s">
        <v>17</v>
      </c>
      <c r="C189" s="102">
        <v>345</v>
      </c>
      <c r="D189" s="171">
        <v>56</v>
      </c>
      <c r="E189" s="104">
        <f t="shared" si="14"/>
        <v>19320</v>
      </c>
      <c r="G189" s="105"/>
      <c r="H189" s="106"/>
      <c r="I189" s="107"/>
    </row>
    <row r="190" spans="1:9" s="101" customFormat="1" ht="11.25" outlineLevel="1">
      <c r="B190" s="102" t="s">
        <v>17</v>
      </c>
      <c r="C190" s="102">
        <v>7749</v>
      </c>
      <c r="D190" s="171">
        <v>730</v>
      </c>
      <c r="E190" s="104">
        <f t="shared" si="14"/>
        <v>5656770</v>
      </c>
      <c r="G190" s="105"/>
      <c r="H190" s="106"/>
      <c r="I190" s="107"/>
    </row>
    <row r="191" spans="1:9" s="101" customFormat="1" ht="11.25" outlineLevel="1">
      <c r="B191" s="102" t="s">
        <v>17</v>
      </c>
      <c r="C191" s="102">
        <v>12</v>
      </c>
      <c r="D191" s="171">
        <v>486</v>
      </c>
      <c r="E191" s="104">
        <f t="shared" si="14"/>
        <v>5832</v>
      </c>
      <c r="G191" s="105"/>
      <c r="H191" s="106"/>
      <c r="I191" s="107"/>
    </row>
    <row r="192" spans="1:9" s="98" customFormat="1" ht="33" customHeight="1">
      <c r="A192" s="163" t="s">
        <v>131</v>
      </c>
      <c r="B192" s="164"/>
      <c r="C192" s="164"/>
      <c r="D192" s="165"/>
      <c r="E192" s="97">
        <f>SUM(E193)</f>
        <v>29835</v>
      </c>
      <c r="G192" s="99"/>
      <c r="I192" s="100">
        <f>ROUND(E192*G192,2)</f>
        <v>0</v>
      </c>
    </row>
    <row r="193" spans="1:9" s="101" customFormat="1" ht="11.25" outlineLevel="1">
      <c r="B193" s="102" t="s">
        <v>132</v>
      </c>
      <c r="C193" s="102">
        <v>65</v>
      </c>
      <c r="D193" s="103">
        <v>459</v>
      </c>
      <c r="E193" s="104">
        <f>C193*D193</f>
        <v>29835</v>
      </c>
      <c r="G193" s="105"/>
      <c r="H193" s="106"/>
      <c r="I193" s="107"/>
    </row>
    <row r="194" spans="1:9" s="98" customFormat="1" ht="33" customHeight="1">
      <c r="A194" s="163" t="s">
        <v>133</v>
      </c>
      <c r="B194" s="164"/>
      <c r="C194" s="164"/>
      <c r="D194" s="165"/>
      <c r="E194" s="97">
        <f>SUM(E195)</f>
        <v>411672</v>
      </c>
      <c r="G194" s="99"/>
      <c r="I194" s="100">
        <f>ROUND(E194*G194,2)</f>
        <v>0</v>
      </c>
    </row>
    <row r="195" spans="1:9" s="101" customFormat="1" ht="11.25" outlineLevel="1">
      <c r="B195" s="102" t="s">
        <v>9</v>
      </c>
      <c r="C195" s="102">
        <v>8072</v>
      </c>
      <c r="D195" s="171">
        <v>51</v>
      </c>
      <c r="E195" s="104">
        <f>C195*D195</f>
        <v>411672</v>
      </c>
      <c r="G195" s="105"/>
      <c r="H195" s="106"/>
      <c r="I195" s="107"/>
    </row>
    <row r="196" spans="1:9" s="98" customFormat="1" ht="33" customHeight="1">
      <c r="A196" s="163" t="s">
        <v>134</v>
      </c>
      <c r="B196" s="164"/>
      <c r="C196" s="164"/>
      <c r="D196" s="165"/>
      <c r="E196" s="97">
        <f>SUM(E197:E199)</f>
        <v>111564</v>
      </c>
      <c r="G196" s="99"/>
      <c r="I196" s="100">
        <f>ROUND(E196*G196,2)</f>
        <v>0</v>
      </c>
    </row>
    <row r="197" spans="1:9" s="101" customFormat="1" ht="11.25" outlineLevel="1">
      <c r="B197" s="102" t="s">
        <v>9</v>
      </c>
      <c r="C197" s="102">
        <v>8072</v>
      </c>
      <c r="D197" s="171">
        <v>12</v>
      </c>
      <c r="E197" s="104">
        <f>C197*D197</f>
        <v>96864</v>
      </c>
      <c r="G197" s="105"/>
      <c r="H197" s="106"/>
      <c r="I197" s="107"/>
    </row>
    <row r="198" spans="1:9" s="101" customFormat="1" ht="11.25" outlineLevel="1">
      <c r="B198" s="102" t="s">
        <v>9</v>
      </c>
      <c r="C198" s="102">
        <v>1075</v>
      </c>
      <c r="D198" s="171">
        <v>12</v>
      </c>
      <c r="E198" s="104">
        <f t="shared" ref="E198" si="15">C198*D198</f>
        <v>12900</v>
      </c>
      <c r="G198" s="105"/>
      <c r="H198" s="106"/>
      <c r="I198" s="107"/>
    </row>
    <row r="199" spans="1:9" s="101" customFormat="1" ht="11.25" outlineLevel="1">
      <c r="B199" s="102" t="s">
        <v>11</v>
      </c>
      <c r="C199" s="102">
        <v>150</v>
      </c>
      <c r="D199" s="171">
        <v>12</v>
      </c>
      <c r="E199" s="104">
        <f>C199*D199</f>
        <v>1800</v>
      </c>
      <c r="G199" s="105"/>
      <c r="H199" s="106"/>
      <c r="I199" s="107"/>
    </row>
    <row r="200" spans="1:9" s="98" customFormat="1" ht="33" customHeight="1">
      <c r="A200" s="163" t="s">
        <v>135</v>
      </c>
      <c r="B200" s="164"/>
      <c r="C200" s="164"/>
      <c r="D200" s="165"/>
      <c r="E200" s="97">
        <f>SUM(E201:E201)</f>
        <v>8728</v>
      </c>
      <c r="G200" s="99"/>
      <c r="I200" s="100">
        <f>ROUND(E200*G200,2)</f>
        <v>0</v>
      </c>
    </row>
    <row r="201" spans="1:9" s="101" customFormat="1" ht="11.25" outlineLevel="1">
      <c r="B201" s="102" t="s">
        <v>136</v>
      </c>
      <c r="C201" s="102">
        <v>2182</v>
      </c>
      <c r="D201" s="103">
        <v>4</v>
      </c>
      <c r="E201" s="104">
        <f>C201*D201</f>
        <v>8728</v>
      </c>
      <c r="G201" s="105"/>
      <c r="H201" s="106"/>
      <c r="I201" s="107"/>
    </row>
    <row r="202" spans="1:9" s="98" customFormat="1" ht="33" customHeight="1">
      <c r="A202" s="163" t="s">
        <v>137</v>
      </c>
      <c r="B202" s="164"/>
      <c r="C202" s="164"/>
      <c r="D202" s="165"/>
      <c r="E202" s="97">
        <f>SUM(E203)</f>
        <v>8475.6</v>
      </c>
      <c r="G202" s="99"/>
      <c r="I202" s="100">
        <f>ROUND(E202*G202,2)</f>
        <v>0</v>
      </c>
    </row>
    <row r="203" spans="1:9" s="101" customFormat="1" ht="11.25" outlineLevel="1">
      <c r="B203" s="102" t="s">
        <v>9</v>
      </c>
      <c r="C203" s="102">
        <v>8072</v>
      </c>
      <c r="D203" s="171">
        <v>1.05</v>
      </c>
      <c r="E203" s="104">
        <f>C203*D203</f>
        <v>8475.6</v>
      </c>
      <c r="G203" s="105"/>
      <c r="H203" s="106"/>
      <c r="I203" s="107"/>
    </row>
    <row r="204" spans="1:9" s="98" customFormat="1" ht="33" customHeight="1">
      <c r="A204" s="163" t="s">
        <v>138</v>
      </c>
      <c r="B204" s="164"/>
      <c r="C204" s="164"/>
      <c r="D204" s="165"/>
      <c r="E204" s="97">
        <f>SUM(E205)</f>
        <v>411672</v>
      </c>
      <c r="G204" s="99"/>
      <c r="I204" s="100">
        <f>ROUND(E204*G204,2)</f>
        <v>0</v>
      </c>
    </row>
    <row r="205" spans="1:9" s="101" customFormat="1" ht="11.25" outlineLevel="1">
      <c r="B205" s="102" t="s">
        <v>9</v>
      </c>
      <c r="C205" s="102">
        <v>8072</v>
      </c>
      <c r="D205" s="171">
        <v>51</v>
      </c>
      <c r="E205" s="104">
        <f>C205*D205</f>
        <v>411672</v>
      </c>
      <c r="G205" s="105"/>
      <c r="H205" s="106"/>
      <c r="I205" s="107"/>
    </row>
    <row r="206" spans="1:9" s="98" customFormat="1" ht="33" customHeight="1">
      <c r="A206" s="163" t="s">
        <v>139</v>
      </c>
      <c r="B206" s="164"/>
      <c r="C206" s="164"/>
      <c r="D206" s="165"/>
      <c r="E206" s="97">
        <f>SUM(E207:E207)</f>
        <v>904116</v>
      </c>
      <c r="G206" s="99"/>
      <c r="I206" s="100">
        <f>ROUND(E206*G206,2)</f>
        <v>0</v>
      </c>
    </row>
    <row r="207" spans="1:9" s="101" customFormat="1" ht="11.25" outlineLevel="1">
      <c r="B207" s="102" t="s">
        <v>140</v>
      </c>
      <c r="C207" s="102">
        <v>3831</v>
      </c>
      <c r="D207" s="103">
        <v>236</v>
      </c>
      <c r="E207" s="104">
        <f>C207*D207</f>
        <v>904116</v>
      </c>
      <c r="G207" s="105"/>
      <c r="H207" s="106"/>
      <c r="I207" s="107"/>
    </row>
    <row r="208" spans="1:9" s="98" customFormat="1" ht="33" customHeight="1">
      <c r="A208" s="163" t="s">
        <v>141</v>
      </c>
      <c r="B208" s="164"/>
      <c r="C208" s="164"/>
      <c r="D208" s="165"/>
      <c r="E208" s="97">
        <f>SUM(E209:E210)</f>
        <v>62475</v>
      </c>
      <c r="G208" s="99"/>
      <c r="I208" s="100">
        <f>ROUND(E208*G208,2)</f>
        <v>0</v>
      </c>
    </row>
    <row r="209" spans="1:9" s="101" customFormat="1" ht="11.25" outlineLevel="1">
      <c r="B209" s="102" t="s">
        <v>9</v>
      </c>
      <c r="C209" s="102">
        <v>1075</v>
      </c>
      <c r="D209" s="171">
        <v>51</v>
      </c>
      <c r="E209" s="104">
        <f>C209*D209</f>
        <v>54825</v>
      </c>
      <c r="G209" s="105"/>
      <c r="H209" s="106"/>
      <c r="I209" s="107"/>
    </row>
    <row r="210" spans="1:9" s="101" customFormat="1" ht="11.25" outlineLevel="1">
      <c r="B210" s="102" t="s">
        <v>11</v>
      </c>
      <c r="C210" s="102">
        <v>150</v>
      </c>
      <c r="D210" s="171">
        <v>51</v>
      </c>
      <c r="E210" s="104">
        <f>C210*D210</f>
        <v>7650</v>
      </c>
      <c r="G210" s="105"/>
      <c r="H210" s="106"/>
      <c r="I210" s="107"/>
    </row>
    <row r="211" spans="1:9" s="98" customFormat="1" ht="33" customHeight="1">
      <c r="A211" s="163" t="s">
        <v>142</v>
      </c>
      <c r="B211" s="164"/>
      <c r="C211" s="164"/>
      <c r="D211" s="165"/>
      <c r="E211" s="97">
        <f>SUM(E212:E213)</f>
        <v>62475</v>
      </c>
      <c r="G211" s="99"/>
      <c r="I211" s="100">
        <f>ROUND(E211*G211,2)</f>
        <v>0</v>
      </c>
    </row>
    <row r="212" spans="1:9" s="101" customFormat="1" ht="11.25" outlineLevel="1">
      <c r="B212" s="102" t="s">
        <v>9</v>
      </c>
      <c r="C212" s="102">
        <v>1075</v>
      </c>
      <c r="D212" s="171">
        <v>51</v>
      </c>
      <c r="E212" s="104">
        <f>C212*D212</f>
        <v>54825</v>
      </c>
      <c r="G212" s="105"/>
      <c r="H212" s="106"/>
      <c r="I212" s="107"/>
    </row>
    <row r="213" spans="1:9" s="101" customFormat="1" ht="11.25" outlineLevel="1">
      <c r="B213" s="102" t="s">
        <v>11</v>
      </c>
      <c r="C213" s="102">
        <v>150</v>
      </c>
      <c r="D213" s="171">
        <v>51</v>
      </c>
      <c r="E213" s="104">
        <f>C213*D213</f>
        <v>7650</v>
      </c>
      <c r="G213" s="105"/>
      <c r="H213" s="106"/>
      <c r="I213" s="107"/>
    </row>
    <row r="214" spans="1:9" s="98" customFormat="1" ht="33" customHeight="1">
      <c r="A214" s="163" t="s">
        <v>143</v>
      </c>
      <c r="B214" s="164"/>
      <c r="C214" s="164"/>
      <c r="D214" s="165"/>
      <c r="E214" s="97">
        <f>SUM(E215:E215)</f>
        <v>3510</v>
      </c>
      <c r="G214" s="99"/>
      <c r="I214" s="100">
        <f>ROUND(E214*G214,2)</f>
        <v>0</v>
      </c>
    </row>
    <row r="215" spans="1:9" s="101" customFormat="1" ht="11.25" outlineLevel="1">
      <c r="B215" s="102" t="s">
        <v>21</v>
      </c>
      <c r="C215" s="102">
        <v>702</v>
      </c>
      <c r="D215" s="171">
        <v>5</v>
      </c>
      <c r="E215" s="104">
        <f>C215*D215</f>
        <v>3510</v>
      </c>
      <c r="G215" s="105"/>
      <c r="H215" s="106"/>
      <c r="I215" s="107"/>
    </row>
    <row r="216" spans="1:9" s="98" customFormat="1" ht="33" customHeight="1">
      <c r="A216" s="163" t="s">
        <v>144</v>
      </c>
      <c r="B216" s="164"/>
      <c r="C216" s="164"/>
      <c r="D216" s="165"/>
      <c r="E216" s="97">
        <f>SUM(E217:E217)</f>
        <v>970</v>
      </c>
      <c r="G216" s="99"/>
      <c r="I216" s="100">
        <f>ROUND(E216*G216,2)</f>
        <v>0</v>
      </c>
    </row>
    <row r="217" spans="1:9" s="101" customFormat="1" ht="11.25" outlineLevel="1">
      <c r="B217" s="102" t="s">
        <v>22</v>
      </c>
      <c r="C217" s="102">
        <v>97</v>
      </c>
      <c r="D217" s="171">
        <v>10</v>
      </c>
      <c r="E217" s="104">
        <f>C217*D217</f>
        <v>970</v>
      </c>
      <c r="G217" s="105"/>
      <c r="H217" s="106"/>
      <c r="I217" s="107"/>
    </row>
    <row r="218" spans="1:9" s="98" customFormat="1" ht="33" customHeight="1">
      <c r="A218" s="163" t="s">
        <v>145</v>
      </c>
      <c r="B218" s="164"/>
      <c r="C218" s="164"/>
      <c r="D218" s="165"/>
      <c r="E218" s="97">
        <f>SUM(E219:E223)</f>
        <v>15715</v>
      </c>
      <c r="G218" s="99"/>
      <c r="I218" s="100">
        <f>ROUND(E218*G218,2)</f>
        <v>0</v>
      </c>
    </row>
    <row r="219" spans="1:9" s="101" customFormat="1" ht="11.25" outlineLevel="1">
      <c r="B219" s="102" t="s">
        <v>194</v>
      </c>
      <c r="C219" s="102">
        <v>43</v>
      </c>
      <c r="D219" s="171">
        <v>5</v>
      </c>
      <c r="E219" s="104">
        <f>C219*D219</f>
        <v>215</v>
      </c>
      <c r="G219" s="105"/>
      <c r="H219" s="106"/>
      <c r="I219" s="107"/>
    </row>
    <row r="220" spans="1:9" s="101" customFormat="1" ht="11.25" outlineLevel="1">
      <c r="B220" s="102" t="s">
        <v>194</v>
      </c>
      <c r="C220" s="102">
        <v>119</v>
      </c>
      <c r="D220" s="171">
        <v>5</v>
      </c>
      <c r="E220" s="104">
        <f t="shared" ref="E220:E222" si="16">C220*D220</f>
        <v>595</v>
      </c>
      <c r="G220" s="105"/>
      <c r="H220" s="106"/>
      <c r="I220" s="107"/>
    </row>
    <row r="221" spans="1:9" s="101" customFormat="1" ht="11.25" outlineLevel="1">
      <c r="B221" s="102" t="s">
        <v>12</v>
      </c>
      <c r="C221" s="102">
        <v>2166</v>
      </c>
      <c r="D221" s="171">
        <v>5</v>
      </c>
      <c r="E221" s="104">
        <f t="shared" si="16"/>
        <v>10830</v>
      </c>
      <c r="G221" s="105"/>
      <c r="H221" s="106"/>
      <c r="I221" s="107"/>
    </row>
    <row r="222" spans="1:9" s="101" customFormat="1" ht="11.25" outlineLevel="1">
      <c r="B222" s="102" t="s">
        <v>12</v>
      </c>
      <c r="C222" s="102">
        <v>668</v>
      </c>
      <c r="D222" s="171">
        <v>5</v>
      </c>
      <c r="E222" s="104">
        <f t="shared" si="16"/>
        <v>3340</v>
      </c>
      <c r="G222" s="105"/>
      <c r="H222" s="106"/>
      <c r="I222" s="107"/>
    </row>
    <row r="223" spans="1:9" s="101" customFormat="1" ht="11.25" outlineLevel="1">
      <c r="B223" s="102" t="s">
        <v>12</v>
      </c>
      <c r="C223" s="102">
        <v>147</v>
      </c>
      <c r="D223" s="171">
        <v>5</v>
      </c>
      <c r="E223" s="104">
        <f>C223*D223</f>
        <v>735</v>
      </c>
      <c r="G223" s="105"/>
      <c r="H223" s="106"/>
      <c r="I223" s="107"/>
    </row>
    <row r="224" spans="1:9" s="98" customFormat="1" ht="33" customHeight="1">
      <c r="A224" s="163" t="s">
        <v>146</v>
      </c>
      <c r="B224" s="164"/>
      <c r="C224" s="164"/>
      <c r="D224" s="165"/>
      <c r="E224" s="97">
        <f>SUM(E225:E225)</f>
        <v>50760</v>
      </c>
      <c r="G224" s="99"/>
      <c r="I224" s="100">
        <f>ROUND(E224*G224,2)</f>
        <v>0</v>
      </c>
    </row>
    <row r="225" spans="1:9" s="101" customFormat="1" ht="11.25" outlineLevel="1">
      <c r="B225" s="102" t="s">
        <v>147</v>
      </c>
      <c r="C225" s="102">
        <v>5640</v>
      </c>
      <c r="D225" s="103">
        <v>9</v>
      </c>
      <c r="E225" s="104">
        <f>C225*D225</f>
        <v>50760</v>
      </c>
      <c r="G225" s="105"/>
      <c r="H225" s="106"/>
      <c r="I225" s="107"/>
    </row>
    <row r="226" spans="1:9" s="98" customFormat="1" ht="33" customHeight="1">
      <c r="A226" s="163" t="s">
        <v>148</v>
      </c>
      <c r="B226" s="164"/>
      <c r="C226" s="164"/>
      <c r="D226" s="165"/>
      <c r="E226" s="97">
        <f>SUM(E227:E227)</f>
        <v>400</v>
      </c>
      <c r="G226" s="99"/>
      <c r="I226" s="100">
        <f>ROUND(E226*G226,2)</f>
        <v>0</v>
      </c>
    </row>
    <row r="227" spans="1:9" s="101" customFormat="1" ht="11.25" outlineLevel="1">
      <c r="B227" s="102" t="s">
        <v>149</v>
      </c>
      <c r="C227" s="102"/>
      <c r="D227" s="103"/>
      <c r="E227" s="104">
        <v>400</v>
      </c>
      <c r="G227" s="105"/>
      <c r="H227" s="106"/>
      <c r="I227" s="107"/>
    </row>
    <row r="228" spans="1:9" s="98" customFormat="1" ht="33" customHeight="1">
      <c r="A228" s="163" t="s">
        <v>150</v>
      </c>
      <c r="B228" s="164"/>
      <c r="C228" s="164"/>
      <c r="D228" s="165"/>
      <c r="E228" s="97">
        <f>SUM(E229:E229)</f>
        <v>489.99999999999994</v>
      </c>
      <c r="G228" s="99"/>
      <c r="I228" s="100">
        <f>ROUND(E228*G228,2)</f>
        <v>0</v>
      </c>
    </row>
    <row r="229" spans="1:9" s="101" customFormat="1" ht="11.25" outlineLevel="1">
      <c r="B229" s="102" t="s">
        <v>149</v>
      </c>
      <c r="C229" s="102"/>
      <c r="D229" s="103"/>
      <c r="E229" s="104">
        <f>350*1.4</f>
        <v>489.99999999999994</v>
      </c>
      <c r="G229" s="105"/>
      <c r="H229" s="106"/>
      <c r="I229" s="107"/>
    </row>
    <row r="230" spans="1:9" s="98" customFormat="1" ht="33" customHeight="1">
      <c r="A230" s="163" t="s">
        <v>151</v>
      </c>
      <c r="B230" s="164"/>
      <c r="C230" s="164"/>
      <c r="D230" s="165"/>
      <c r="E230" s="97">
        <f>SUM(E231)</f>
        <v>12393</v>
      </c>
      <c r="G230" s="99"/>
      <c r="I230" s="100">
        <f>ROUND(E230*G230,2)</f>
        <v>0</v>
      </c>
    </row>
    <row r="231" spans="1:9" s="101" customFormat="1" ht="11.25" outlineLevel="1">
      <c r="B231" s="102" t="s">
        <v>152</v>
      </c>
      <c r="C231" s="102">
        <v>27</v>
      </c>
      <c r="D231" s="103">
        <v>459</v>
      </c>
      <c r="E231" s="104">
        <f>C231*D231</f>
        <v>12393</v>
      </c>
      <c r="G231" s="105"/>
      <c r="H231" s="106"/>
      <c r="I231" s="107"/>
    </row>
    <row r="232" spans="1:9" s="98" customFormat="1" ht="33" customHeight="1">
      <c r="A232" s="163" t="s">
        <v>153</v>
      </c>
      <c r="B232" s="164"/>
      <c r="C232" s="164"/>
      <c r="D232" s="165"/>
      <c r="E232" s="97">
        <f>SUM(E233)</f>
        <v>61108</v>
      </c>
      <c r="G232" s="99"/>
      <c r="I232" s="100">
        <f>ROUND(E232*G232,2)</f>
        <v>0</v>
      </c>
    </row>
    <row r="233" spans="1:9" s="101" customFormat="1" ht="11.25" outlineLevel="1">
      <c r="B233" s="102" t="s">
        <v>154</v>
      </c>
      <c r="C233" s="102">
        <v>15277</v>
      </c>
      <c r="D233" s="103">
        <v>4</v>
      </c>
      <c r="E233" s="104">
        <f>C233*D233</f>
        <v>61108</v>
      </c>
      <c r="G233" s="105"/>
      <c r="H233" s="106"/>
      <c r="I233" s="107"/>
    </row>
    <row r="234" spans="1:9" s="101" customFormat="1" ht="3.75" customHeight="1" outlineLevel="1">
      <c r="B234" s="102"/>
      <c r="C234" s="102"/>
      <c r="D234" s="103"/>
      <c r="E234" s="104"/>
      <c r="G234" s="105"/>
      <c r="H234" s="106"/>
      <c r="I234" s="107"/>
    </row>
    <row r="235" spans="1:9" s="101" customFormat="1" ht="30" customHeight="1">
      <c r="A235" s="166" t="s">
        <v>155</v>
      </c>
      <c r="B235" s="164"/>
      <c r="C235" s="164"/>
      <c r="D235" s="164"/>
      <c r="E235" s="165"/>
      <c r="F235" s="112"/>
      <c r="G235" s="167">
        <f>SUM($I$5:$I$233)</f>
        <v>0</v>
      </c>
      <c r="H235" s="168"/>
      <c r="I235" s="169"/>
    </row>
    <row r="236" spans="1:9" s="101" customFormat="1" ht="30" customHeight="1">
      <c r="A236" s="166" t="s">
        <v>156</v>
      </c>
      <c r="B236" s="164"/>
      <c r="C236" s="164"/>
      <c r="D236" s="164"/>
      <c r="E236" s="165"/>
      <c r="F236" s="112"/>
      <c r="G236" s="167">
        <f>G235*1.21</f>
        <v>0</v>
      </c>
      <c r="H236" s="168"/>
      <c r="I236" s="169"/>
    </row>
    <row r="237" spans="1:9" s="101" customFormat="1" ht="11.25" outlineLevel="1">
      <c r="B237" s="102"/>
      <c r="C237" s="102"/>
      <c r="D237" s="103"/>
      <c r="E237" s="104"/>
      <c r="G237" s="105"/>
      <c r="H237" s="106"/>
      <c r="I237" s="107"/>
    </row>
  </sheetData>
  <mergeCells count="44">
    <mergeCell ref="A236:E236"/>
    <mergeCell ref="G236:I236"/>
    <mergeCell ref="A226:D226"/>
    <mergeCell ref="A228:D228"/>
    <mergeCell ref="A230:D230"/>
    <mergeCell ref="A232:D232"/>
    <mergeCell ref="A235:E235"/>
    <mergeCell ref="G235:I235"/>
    <mergeCell ref="A208:D208"/>
    <mergeCell ref="A211:D211"/>
    <mergeCell ref="A214:D214"/>
    <mergeCell ref="A216:D216"/>
    <mergeCell ref="A218:D218"/>
    <mergeCell ref="A224:D224"/>
    <mergeCell ref="A194:D194"/>
    <mergeCell ref="A196:D196"/>
    <mergeCell ref="A200:D200"/>
    <mergeCell ref="A202:D202"/>
    <mergeCell ref="A204:D204"/>
    <mergeCell ref="A206:D206"/>
    <mergeCell ref="A130:D130"/>
    <mergeCell ref="A132:D132"/>
    <mergeCell ref="A134:D134"/>
    <mergeCell ref="A137:D137"/>
    <mergeCell ref="A139:D139"/>
    <mergeCell ref="A192:D192"/>
    <mergeCell ref="A91:D91"/>
    <mergeCell ref="A93:D93"/>
    <mergeCell ref="A96:D96"/>
    <mergeCell ref="A99:D99"/>
    <mergeCell ref="A114:D114"/>
    <mergeCell ref="A122:D122"/>
    <mergeCell ref="A43:D43"/>
    <mergeCell ref="A49:D49"/>
    <mergeCell ref="A63:D63"/>
    <mergeCell ref="A65:D65"/>
    <mergeCell ref="A79:D79"/>
    <mergeCell ref="A85:D85"/>
    <mergeCell ref="A5:D5"/>
    <mergeCell ref="A18:D18"/>
    <mergeCell ref="A24:D24"/>
    <mergeCell ref="A30:D30"/>
    <mergeCell ref="A35:D35"/>
    <mergeCell ref="A39:D39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167</v>
      </c>
      <c r="B1" s="114"/>
      <c r="C1" s="114"/>
    </row>
    <row r="2" spans="1:3" s="1" customFormat="1" ht="39.950000000000003" customHeight="1">
      <c r="A2" s="115" t="s">
        <v>168</v>
      </c>
      <c r="B2" s="115"/>
      <c r="C2" s="115"/>
    </row>
    <row r="3" spans="1:3" ht="25.5" customHeight="1">
      <c r="A3" s="114"/>
      <c r="B3" s="116" t="s">
        <v>169</v>
      </c>
      <c r="C3" s="117" t="s">
        <v>178</v>
      </c>
    </row>
    <row r="4" spans="1:3" ht="25.5" customHeight="1">
      <c r="A4" s="114"/>
      <c r="B4" s="116" t="s">
        <v>170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171</v>
      </c>
    </row>
    <row r="2" spans="1:5" s="124" customFormat="1" ht="45" customHeight="1">
      <c r="A2" s="122" t="s">
        <v>172</v>
      </c>
      <c r="B2" s="123"/>
    </row>
    <row r="3" spans="1:5" s="125" customFormat="1" ht="30" customHeight="1">
      <c r="B3" s="126" t="s">
        <v>155</v>
      </c>
      <c r="C3" s="127"/>
      <c r="D3" s="128">
        <f>Práce!G235</f>
        <v>0</v>
      </c>
      <c r="E3" s="129"/>
    </row>
    <row r="4" spans="1:5" s="125" customFormat="1" ht="30" customHeight="1">
      <c r="B4" s="126" t="s">
        <v>173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174</v>
      </c>
      <c r="B5" s="132"/>
      <c r="C5" s="133"/>
      <c r="D5" s="134"/>
      <c r="E5" s="135"/>
    </row>
    <row r="6" spans="1:5" s="125" customFormat="1" ht="54.75" customHeight="1">
      <c r="A6" s="170" t="s">
        <v>179</v>
      </c>
      <c r="B6" s="170"/>
      <c r="C6" s="133"/>
      <c r="D6" s="136"/>
      <c r="E6" s="135"/>
    </row>
    <row r="7" spans="1:5" s="125" customFormat="1" ht="30" customHeight="1">
      <c r="B7" s="126" t="s">
        <v>155</v>
      </c>
      <c r="C7" s="127"/>
      <c r="D7" s="141">
        <f>4.5*180000*Index!C4</f>
        <v>0</v>
      </c>
      <c r="E7" s="142"/>
    </row>
    <row r="8" spans="1:5" s="125" customFormat="1" ht="30" customHeight="1">
      <c r="B8" s="126" t="s">
        <v>173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175</v>
      </c>
      <c r="B9" s="137"/>
      <c r="C9" s="130"/>
      <c r="D9" s="138"/>
      <c r="E9" s="135"/>
    </row>
    <row r="10" spans="1:5" s="125" customFormat="1" ht="30" customHeight="1">
      <c r="B10" s="139" t="s">
        <v>176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177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showGridLines="0" showRowColHeaders="0" workbookViewId="0">
      <selection activeCell="C9" sqref="C9"/>
    </sheetView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29</v>
      </c>
    </row>
    <row r="2" spans="1:3" ht="40.15" customHeight="1">
      <c r="A2" s="1" t="s">
        <v>271</v>
      </c>
    </row>
    <row r="3" spans="1:3" s="9" customFormat="1" ht="15.75">
      <c r="A3" s="10" t="s">
        <v>30</v>
      </c>
      <c r="B3" s="12" t="s">
        <v>31</v>
      </c>
    </row>
    <row r="4" spans="1:3" ht="15">
      <c r="A4" s="172" t="s">
        <v>258</v>
      </c>
      <c r="B4" s="173">
        <v>113</v>
      </c>
    </row>
    <row r="5" spans="1:3" ht="15">
      <c r="A5" s="174" t="s">
        <v>259</v>
      </c>
      <c r="B5" s="175">
        <v>1192</v>
      </c>
    </row>
    <row r="6" spans="1:3" ht="15">
      <c r="A6" s="174" t="s">
        <v>260</v>
      </c>
      <c r="B6" s="175">
        <v>191</v>
      </c>
    </row>
    <row r="7" spans="1:3" ht="15">
      <c r="A7" s="174" t="s">
        <v>261</v>
      </c>
      <c r="B7" s="175">
        <v>532</v>
      </c>
    </row>
    <row r="8" spans="1:3" ht="15">
      <c r="A8" s="174" t="s">
        <v>262</v>
      </c>
      <c r="B8" s="175">
        <v>176</v>
      </c>
    </row>
    <row r="9" spans="1:3" ht="15">
      <c r="A9" s="174" t="s">
        <v>263</v>
      </c>
      <c r="B9" s="175">
        <v>113</v>
      </c>
    </row>
    <row r="10" spans="1:3" ht="15">
      <c r="A10" s="174" t="s">
        <v>264</v>
      </c>
      <c r="B10" s="175">
        <v>200</v>
      </c>
    </row>
    <row r="11" spans="1:3" ht="15">
      <c r="A11" s="174" t="s">
        <v>265</v>
      </c>
      <c r="B11" s="175">
        <v>392</v>
      </c>
    </row>
    <row r="12" spans="1:3" ht="15">
      <c r="A12" s="174" t="s">
        <v>266</v>
      </c>
      <c r="B12" s="175">
        <v>117</v>
      </c>
    </row>
    <row r="13" spans="1:3" ht="15">
      <c r="A13" s="174" t="s">
        <v>267</v>
      </c>
      <c r="B13" s="175">
        <v>201</v>
      </c>
    </row>
    <row r="14" spans="1:3" ht="15">
      <c r="A14" s="174" t="s">
        <v>268</v>
      </c>
      <c r="B14" s="175">
        <v>131440</v>
      </c>
    </row>
    <row r="15" spans="1:3" ht="15">
      <c r="A15" s="174" t="s">
        <v>269</v>
      </c>
      <c r="B15" s="175">
        <v>1302</v>
      </c>
      <c r="C15" s="65"/>
    </row>
    <row r="16" spans="1:3" ht="15">
      <c r="A16" s="176" t="s">
        <v>270</v>
      </c>
      <c r="B16" s="177">
        <v>603</v>
      </c>
    </row>
    <row r="17" spans="1:2" s="9" customFormat="1" ht="15.75">
      <c r="A17" s="10" t="s">
        <v>32</v>
      </c>
      <c r="B17" s="11">
        <f>SUM(B4:B16)</f>
        <v>136572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44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27</v>
      </c>
    </row>
    <row r="2" spans="1:6" ht="40.15" customHeight="1">
      <c r="A2" s="1" t="s">
        <v>271</v>
      </c>
    </row>
    <row r="3" spans="1:6" s="3" customFormat="1">
      <c r="A3" s="63" t="s">
        <v>26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83" t="s">
        <v>18</v>
      </c>
      <c r="B6" s="184" t="s">
        <v>7</v>
      </c>
      <c r="C6" s="185">
        <f>SUM(C7:C22)</f>
        <v>99977</v>
      </c>
      <c r="D6" s="185">
        <f>SUM(D7:D22)</f>
        <v>78301</v>
      </c>
      <c r="E6" s="185">
        <f>SUM(E7:E22)</f>
        <v>16906</v>
      </c>
      <c r="F6" s="186">
        <f>SUM(F7:F22)</f>
        <v>4770</v>
      </c>
    </row>
    <row r="7" spans="1:6" s="178" customFormat="1" ht="14.25">
      <c r="A7" s="187" t="s">
        <v>257</v>
      </c>
      <c r="B7" s="188" t="s">
        <v>7</v>
      </c>
      <c r="C7" s="189">
        <f t="shared" ref="C7:C44" si="0">SUM(D7:F7)</f>
        <v>108</v>
      </c>
      <c r="D7" s="189">
        <v>108</v>
      </c>
      <c r="E7" s="189"/>
      <c r="F7" s="190"/>
    </row>
    <row r="8" spans="1:6" s="178" customFormat="1" ht="14.25">
      <c r="A8" s="187" t="s">
        <v>8</v>
      </c>
      <c r="B8" s="188" t="s">
        <v>7</v>
      </c>
      <c r="C8" s="189">
        <f t="shared" si="0"/>
        <v>2283</v>
      </c>
      <c r="D8" s="189">
        <v>2094</v>
      </c>
      <c r="E8" s="189">
        <v>175</v>
      </c>
      <c r="F8" s="190">
        <v>14</v>
      </c>
    </row>
    <row r="9" spans="1:6" s="178" customFormat="1" ht="14.25">
      <c r="A9" s="187" t="s">
        <v>9</v>
      </c>
      <c r="B9" s="188" t="s">
        <v>7</v>
      </c>
      <c r="C9" s="189">
        <f t="shared" si="0"/>
        <v>11023</v>
      </c>
      <c r="D9" s="189">
        <v>11023</v>
      </c>
      <c r="E9" s="189"/>
      <c r="F9" s="190"/>
    </row>
    <row r="10" spans="1:6" s="178" customFormat="1" ht="14.25">
      <c r="A10" s="187" t="s">
        <v>190</v>
      </c>
      <c r="B10" s="188" t="s">
        <v>7</v>
      </c>
      <c r="C10" s="189">
        <f t="shared" si="0"/>
        <v>672</v>
      </c>
      <c r="D10" s="189">
        <v>672</v>
      </c>
      <c r="E10" s="189"/>
      <c r="F10" s="190"/>
    </row>
    <row r="11" spans="1:6" s="178" customFormat="1" ht="14.25">
      <c r="A11" s="187" t="s">
        <v>194</v>
      </c>
      <c r="B11" s="188" t="s">
        <v>7</v>
      </c>
      <c r="C11" s="189">
        <f t="shared" si="0"/>
        <v>162</v>
      </c>
      <c r="D11" s="189">
        <v>43</v>
      </c>
      <c r="E11" s="189">
        <v>119</v>
      </c>
      <c r="F11" s="190"/>
    </row>
    <row r="12" spans="1:6" s="178" customFormat="1" ht="14.25">
      <c r="A12" s="187" t="s">
        <v>199</v>
      </c>
      <c r="B12" s="188" t="s">
        <v>7</v>
      </c>
      <c r="C12" s="189">
        <f t="shared" si="0"/>
        <v>527</v>
      </c>
      <c r="D12" s="189">
        <v>527</v>
      </c>
      <c r="E12" s="189"/>
      <c r="F12" s="190"/>
    </row>
    <row r="13" spans="1:6" s="178" customFormat="1" ht="14.25">
      <c r="A13" s="187" t="s">
        <v>22</v>
      </c>
      <c r="B13" s="188" t="s">
        <v>7</v>
      </c>
      <c r="C13" s="189">
        <f t="shared" si="0"/>
        <v>16</v>
      </c>
      <c r="D13" s="189">
        <v>16</v>
      </c>
      <c r="E13" s="189"/>
      <c r="F13" s="190"/>
    </row>
    <row r="14" spans="1:6" s="178" customFormat="1" ht="14.25">
      <c r="A14" s="187" t="s">
        <v>19</v>
      </c>
      <c r="B14" s="188" t="s">
        <v>7</v>
      </c>
      <c r="C14" s="189">
        <f t="shared" si="0"/>
        <v>4108</v>
      </c>
      <c r="D14" s="189">
        <v>2441</v>
      </c>
      <c r="E14" s="189">
        <v>1006</v>
      </c>
      <c r="F14" s="190">
        <v>661</v>
      </c>
    </row>
    <row r="15" spans="1:6" s="178" customFormat="1" ht="14.25">
      <c r="A15" s="187" t="s">
        <v>10</v>
      </c>
      <c r="B15" s="188" t="s">
        <v>7</v>
      </c>
      <c r="C15" s="189">
        <f t="shared" si="0"/>
        <v>3000</v>
      </c>
      <c r="D15" s="189">
        <v>2704</v>
      </c>
      <c r="E15" s="189">
        <v>85</v>
      </c>
      <c r="F15" s="190">
        <v>211</v>
      </c>
    </row>
    <row r="16" spans="1:6" s="178" customFormat="1" ht="14.25">
      <c r="A16" s="187" t="s">
        <v>11</v>
      </c>
      <c r="B16" s="188" t="s">
        <v>7</v>
      </c>
      <c r="C16" s="189">
        <f t="shared" si="0"/>
        <v>518</v>
      </c>
      <c r="D16" s="189"/>
      <c r="E16" s="189">
        <v>518</v>
      </c>
      <c r="F16" s="190"/>
    </row>
    <row r="17" spans="1:6" s="178" customFormat="1" ht="14.25">
      <c r="A17" s="187" t="s">
        <v>12</v>
      </c>
      <c r="B17" s="188" t="s">
        <v>7</v>
      </c>
      <c r="C17" s="189">
        <f t="shared" si="0"/>
        <v>2981</v>
      </c>
      <c r="D17" s="189">
        <v>2166</v>
      </c>
      <c r="E17" s="189">
        <v>668</v>
      </c>
      <c r="F17" s="190">
        <v>147</v>
      </c>
    </row>
    <row r="18" spans="1:6" s="178" customFormat="1" ht="14.25">
      <c r="A18" s="187" t="s">
        <v>13</v>
      </c>
      <c r="B18" s="188" t="s">
        <v>7</v>
      </c>
      <c r="C18" s="189">
        <f t="shared" si="0"/>
        <v>54382</v>
      </c>
      <c r="D18" s="189">
        <v>46171</v>
      </c>
      <c r="E18" s="189">
        <v>6697</v>
      </c>
      <c r="F18" s="190">
        <v>1514</v>
      </c>
    </row>
    <row r="19" spans="1:6" s="178" customFormat="1" ht="14.25">
      <c r="A19" s="187" t="s">
        <v>15</v>
      </c>
      <c r="B19" s="188" t="s">
        <v>7</v>
      </c>
      <c r="C19" s="189">
        <f t="shared" si="0"/>
        <v>2272</v>
      </c>
      <c r="D19" s="189">
        <v>1798</v>
      </c>
      <c r="E19" s="189">
        <v>436</v>
      </c>
      <c r="F19" s="190">
        <v>38</v>
      </c>
    </row>
    <row r="20" spans="1:6" s="178" customFormat="1" ht="14.25">
      <c r="A20" s="187" t="s">
        <v>210</v>
      </c>
      <c r="B20" s="188" t="s">
        <v>7</v>
      </c>
      <c r="C20" s="189">
        <f t="shared" si="0"/>
        <v>202</v>
      </c>
      <c r="D20" s="189">
        <v>202</v>
      </c>
      <c r="E20" s="189"/>
      <c r="F20" s="190"/>
    </row>
    <row r="21" spans="1:6" s="178" customFormat="1" ht="14.25">
      <c r="A21" s="187" t="s">
        <v>16</v>
      </c>
      <c r="B21" s="188" t="s">
        <v>7</v>
      </c>
      <c r="C21" s="189">
        <f t="shared" si="0"/>
        <v>15888</v>
      </c>
      <c r="D21" s="189">
        <v>6513</v>
      </c>
      <c r="E21" s="189">
        <v>7190</v>
      </c>
      <c r="F21" s="190">
        <v>2185</v>
      </c>
    </row>
    <row r="22" spans="1:6" s="178" customFormat="1" ht="14.25">
      <c r="A22" s="187" t="s">
        <v>17</v>
      </c>
      <c r="B22" s="188" t="s">
        <v>7</v>
      </c>
      <c r="C22" s="189">
        <f t="shared" si="0"/>
        <v>1835</v>
      </c>
      <c r="D22" s="189">
        <v>1823</v>
      </c>
      <c r="E22" s="189">
        <v>12</v>
      </c>
      <c r="F22" s="190"/>
    </row>
    <row r="23" spans="1:6" s="178" customFormat="1" ht="14.25">
      <c r="A23" s="191" t="s">
        <v>272</v>
      </c>
      <c r="B23" s="192" t="s">
        <v>7</v>
      </c>
      <c r="C23" s="193">
        <f>SUM(C24:C30)</f>
        <v>4587</v>
      </c>
      <c r="D23" s="193">
        <f>SUM(D24:D30)</f>
        <v>1529</v>
      </c>
      <c r="E23" s="193">
        <f>SUM(E24:E30)</f>
        <v>1250</v>
      </c>
      <c r="F23" s="194">
        <f>SUM(F24:F30)</f>
        <v>1808</v>
      </c>
    </row>
    <row r="24" spans="1:6" s="178" customFormat="1" ht="14.25">
      <c r="A24" s="187" t="s">
        <v>8</v>
      </c>
      <c r="B24" s="188" t="s">
        <v>7</v>
      </c>
      <c r="C24" s="189">
        <f t="shared" si="0"/>
        <v>93</v>
      </c>
      <c r="D24" s="189">
        <v>30</v>
      </c>
      <c r="E24" s="189"/>
      <c r="F24" s="190">
        <v>63</v>
      </c>
    </row>
    <row r="25" spans="1:6" s="178" customFormat="1" ht="14.25">
      <c r="A25" s="187" t="s">
        <v>9</v>
      </c>
      <c r="B25" s="188" t="s">
        <v>7</v>
      </c>
      <c r="C25" s="189">
        <f t="shared" si="0"/>
        <v>35</v>
      </c>
      <c r="D25" s="189">
        <v>35</v>
      </c>
      <c r="E25" s="189"/>
      <c r="F25" s="190"/>
    </row>
    <row r="26" spans="1:6" s="178" customFormat="1" ht="14.25">
      <c r="A26" s="187" t="s">
        <v>19</v>
      </c>
      <c r="B26" s="188" t="s">
        <v>7</v>
      </c>
      <c r="C26" s="189">
        <f t="shared" si="0"/>
        <v>1910</v>
      </c>
      <c r="D26" s="189"/>
      <c r="E26" s="189">
        <v>165</v>
      </c>
      <c r="F26" s="190">
        <v>1745</v>
      </c>
    </row>
    <row r="27" spans="1:6" s="178" customFormat="1" ht="14.25">
      <c r="A27" s="187" t="s">
        <v>13</v>
      </c>
      <c r="B27" s="188" t="s">
        <v>7</v>
      </c>
      <c r="C27" s="189">
        <f t="shared" si="0"/>
        <v>1688</v>
      </c>
      <c r="D27" s="189">
        <v>1308</v>
      </c>
      <c r="E27" s="189">
        <v>380</v>
      </c>
      <c r="F27" s="190"/>
    </row>
    <row r="28" spans="1:6" s="178" customFormat="1" ht="14.25">
      <c r="A28" s="187" t="s">
        <v>15</v>
      </c>
      <c r="B28" s="188" t="s">
        <v>7</v>
      </c>
      <c r="C28" s="189">
        <f t="shared" si="0"/>
        <v>41</v>
      </c>
      <c r="D28" s="189">
        <v>41</v>
      </c>
      <c r="E28" s="189"/>
      <c r="F28" s="190"/>
    </row>
    <row r="29" spans="1:6" s="178" customFormat="1" ht="14.25">
      <c r="A29" s="187" t="s">
        <v>16</v>
      </c>
      <c r="B29" s="188" t="s">
        <v>7</v>
      </c>
      <c r="C29" s="189">
        <f t="shared" si="0"/>
        <v>705</v>
      </c>
      <c r="D29" s="189"/>
      <c r="E29" s="189">
        <v>705</v>
      </c>
      <c r="F29" s="190"/>
    </row>
    <row r="30" spans="1:6" s="178" customFormat="1" ht="14.25">
      <c r="A30" s="187" t="s">
        <v>17</v>
      </c>
      <c r="B30" s="188" t="s">
        <v>7</v>
      </c>
      <c r="C30" s="189">
        <f t="shared" si="0"/>
        <v>115</v>
      </c>
      <c r="D30" s="189">
        <v>115</v>
      </c>
      <c r="E30" s="189"/>
      <c r="F30" s="190"/>
    </row>
    <row r="31" spans="1:6" s="178" customFormat="1" ht="14.25">
      <c r="A31" s="191" t="s">
        <v>20</v>
      </c>
      <c r="B31" s="192" t="s">
        <v>7</v>
      </c>
      <c r="C31" s="193">
        <f>SUM(C32:C35)</f>
        <v>3715</v>
      </c>
      <c r="D31" s="193">
        <f>SUM(D32:D35)</f>
        <v>3715</v>
      </c>
      <c r="E31" s="193">
        <f>SUM(E32:E35)</f>
        <v>0</v>
      </c>
      <c r="F31" s="194">
        <f>SUM(F32:F35)</f>
        <v>0</v>
      </c>
    </row>
    <row r="32" spans="1:6" s="178" customFormat="1" ht="14.25">
      <c r="A32" s="187" t="s">
        <v>21</v>
      </c>
      <c r="B32" s="188" t="s">
        <v>7</v>
      </c>
      <c r="C32" s="189">
        <f t="shared" si="0"/>
        <v>702</v>
      </c>
      <c r="D32" s="189">
        <v>702</v>
      </c>
      <c r="E32" s="189"/>
      <c r="F32" s="190"/>
    </row>
    <row r="33" spans="1:6" s="178" customFormat="1" ht="14.25">
      <c r="A33" s="187" t="s">
        <v>22</v>
      </c>
      <c r="B33" s="188" t="s">
        <v>7</v>
      </c>
      <c r="C33" s="189">
        <f t="shared" si="0"/>
        <v>97</v>
      </c>
      <c r="D33" s="189">
        <v>97</v>
      </c>
      <c r="E33" s="189"/>
      <c r="F33" s="190"/>
    </row>
    <row r="34" spans="1:6" s="178" customFormat="1" ht="14.25">
      <c r="A34" s="187" t="s">
        <v>13</v>
      </c>
      <c r="B34" s="188" t="s">
        <v>7</v>
      </c>
      <c r="C34" s="189">
        <f t="shared" si="0"/>
        <v>333</v>
      </c>
      <c r="D34" s="189">
        <v>333</v>
      </c>
      <c r="E34" s="189"/>
      <c r="F34" s="190"/>
    </row>
    <row r="35" spans="1:6" s="178" customFormat="1" ht="14.25">
      <c r="A35" s="187" t="s">
        <v>17</v>
      </c>
      <c r="B35" s="188" t="s">
        <v>7</v>
      </c>
      <c r="C35" s="189">
        <f t="shared" si="0"/>
        <v>2583</v>
      </c>
      <c r="D35" s="189">
        <v>2583</v>
      </c>
      <c r="E35" s="189"/>
      <c r="F35" s="190"/>
    </row>
    <row r="36" spans="1:6" s="178" customFormat="1" ht="14.25">
      <c r="A36" s="191" t="s">
        <v>23</v>
      </c>
      <c r="B36" s="195" t="s">
        <v>7</v>
      </c>
      <c r="C36" s="196">
        <f>SUM(C37)</f>
        <v>8072</v>
      </c>
      <c r="D36" s="196">
        <f>SUM(D37)</f>
        <v>8072</v>
      </c>
      <c r="E36" s="196">
        <f>SUM(E37)</f>
        <v>0</v>
      </c>
      <c r="F36" s="197">
        <f t="shared" ref="F36" si="1">SUM(F37)</f>
        <v>0</v>
      </c>
    </row>
    <row r="37" spans="1:6" s="178" customFormat="1" ht="14.25">
      <c r="A37" s="187" t="s">
        <v>9</v>
      </c>
      <c r="B37" s="188" t="s">
        <v>7</v>
      </c>
      <c r="C37" s="189">
        <f t="shared" si="0"/>
        <v>8072</v>
      </c>
      <c r="D37" s="189">
        <v>8072</v>
      </c>
      <c r="E37" s="189"/>
      <c r="F37" s="190"/>
    </row>
    <row r="38" spans="1:6" s="178" customFormat="1" ht="14.25">
      <c r="A38" s="191" t="s">
        <v>24</v>
      </c>
      <c r="B38" s="195" t="s">
        <v>7</v>
      </c>
      <c r="C38" s="196">
        <f>SUM(C39:C40)</f>
        <v>1225</v>
      </c>
      <c r="D38" s="196">
        <f>SUM(D39:D40)</f>
        <v>1075</v>
      </c>
      <c r="E38" s="196">
        <f>SUM(E39:E40)</f>
        <v>150</v>
      </c>
      <c r="F38" s="197">
        <f>SUM(F39)</f>
        <v>0</v>
      </c>
    </row>
    <row r="39" spans="1:6" s="178" customFormat="1" ht="14.25">
      <c r="A39" s="187" t="s">
        <v>9</v>
      </c>
      <c r="B39" s="188" t="s">
        <v>7</v>
      </c>
      <c r="C39" s="189">
        <f t="shared" si="0"/>
        <v>1075</v>
      </c>
      <c r="D39" s="189">
        <v>1075</v>
      </c>
      <c r="E39" s="189"/>
      <c r="F39" s="190"/>
    </row>
    <row r="40" spans="1:6" s="178" customFormat="1" ht="14.25">
      <c r="A40" s="187" t="s">
        <v>11</v>
      </c>
      <c r="B40" s="188" t="s">
        <v>7</v>
      </c>
      <c r="C40" s="189">
        <f t="shared" si="0"/>
        <v>150</v>
      </c>
      <c r="D40" s="189"/>
      <c r="E40" s="189">
        <v>150</v>
      </c>
      <c r="F40" s="190"/>
    </row>
    <row r="41" spans="1:6" s="178" customFormat="1" ht="14.25">
      <c r="A41" s="191" t="s">
        <v>25</v>
      </c>
      <c r="B41" s="195" t="s">
        <v>7</v>
      </c>
      <c r="C41" s="196">
        <f>SUM(C42:C43)</f>
        <v>18996</v>
      </c>
      <c r="D41" s="196">
        <f>SUM(D42:D43)</f>
        <v>14135</v>
      </c>
      <c r="E41" s="196">
        <f>SUM(E42:E43)</f>
        <v>1693</v>
      </c>
      <c r="F41" s="197">
        <f>SUM(F42:F43)</f>
        <v>3168</v>
      </c>
    </row>
    <row r="42" spans="1:6" s="178" customFormat="1" ht="14.25">
      <c r="A42" s="187" t="s">
        <v>8</v>
      </c>
      <c r="B42" s="188" t="s">
        <v>7</v>
      </c>
      <c r="C42" s="189">
        <f t="shared" si="0"/>
        <v>457</v>
      </c>
      <c r="D42" s="189">
        <v>457</v>
      </c>
      <c r="E42" s="189"/>
      <c r="F42" s="190"/>
    </row>
    <row r="43" spans="1:6" s="178" customFormat="1" ht="14.25">
      <c r="A43" s="198" t="s">
        <v>13</v>
      </c>
      <c r="B43" s="199" t="s">
        <v>7</v>
      </c>
      <c r="C43" s="200">
        <f t="shared" si="0"/>
        <v>18539</v>
      </c>
      <c r="D43" s="200">
        <v>13678</v>
      </c>
      <c r="E43" s="200">
        <v>1693</v>
      </c>
      <c r="F43" s="201">
        <v>3168</v>
      </c>
    </row>
    <row r="44" spans="1:6" s="178" customFormat="1" ht="18.600000000000001" customHeight="1">
      <c r="A44" s="179" t="s">
        <v>28</v>
      </c>
      <c r="B44" s="180" t="s">
        <v>7</v>
      </c>
      <c r="C44" s="181">
        <f>SUM(C6:C43)/2</f>
        <v>136572</v>
      </c>
      <c r="D44" s="181">
        <f>SUM(D6:D43)/2</f>
        <v>106827</v>
      </c>
      <c r="E44" s="181">
        <f>SUM(E6:E43)/2</f>
        <v>19999</v>
      </c>
      <c r="F44" s="182">
        <f>SUM(F6:F43)/2</f>
        <v>9746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223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184</v>
      </c>
      <c r="D8" s="151">
        <v>104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5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184</v>
      </c>
      <c r="D17" s="151">
        <v>104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5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184</v>
      </c>
      <c r="D22" s="151">
        <v>104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5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184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184</v>
      </c>
      <c r="D30" s="151">
        <v>104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184</v>
      </c>
      <c r="D33" s="151">
        <v>104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184</v>
      </c>
      <c r="D40" s="151">
        <v>104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184</v>
      </c>
      <c r="D44" s="151">
        <v>104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184</v>
      </c>
      <c r="D53" s="151">
        <v>104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184</v>
      </c>
      <c r="D57" s="151">
        <v>104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5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1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184</v>
      </c>
      <c r="D71" s="151">
        <v>104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5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1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184</v>
      </c>
      <c r="D78" s="151">
        <v>104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5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1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184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5</v>
      </c>
    </row>
    <row r="89" spans="1:4" ht="38.25">
      <c r="B89" s="152">
        <v>185811111</v>
      </c>
      <c r="C89" s="150" t="s">
        <v>187</v>
      </c>
      <c r="D89" s="151">
        <v>1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184</v>
      </c>
      <c r="D91" s="151">
        <v>104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5</v>
      </c>
    </row>
    <row r="94" spans="1:4" ht="38.25">
      <c r="B94" s="152">
        <v>185811121</v>
      </c>
      <c r="C94" s="150" t="s">
        <v>188</v>
      </c>
      <c r="D94" s="151">
        <v>1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184</v>
      </c>
      <c r="D96" s="151">
        <v>104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5</v>
      </c>
    </row>
    <row r="99" spans="1:4" ht="38.25">
      <c r="B99" s="152">
        <v>185811131</v>
      </c>
      <c r="C99" s="150" t="s">
        <v>189</v>
      </c>
      <c r="D99" s="151">
        <v>1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184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184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184</v>
      </c>
      <c r="D107" s="151">
        <v>104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5</v>
      </c>
    </row>
    <row r="112" spans="1:4" ht="38.25">
      <c r="B112" s="152">
        <v>185811111</v>
      </c>
      <c r="C112" s="150" t="s">
        <v>187</v>
      </c>
      <c r="D112" s="151">
        <v>1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184</v>
      </c>
      <c r="D114" s="151">
        <v>104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5</v>
      </c>
    </row>
    <row r="117" spans="1:4" ht="38.25">
      <c r="B117" s="152">
        <v>185811121</v>
      </c>
      <c r="C117" s="150" t="s">
        <v>188</v>
      </c>
      <c r="D117" s="151">
        <v>1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184</v>
      </c>
      <c r="D119" s="151">
        <v>104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5</v>
      </c>
    </row>
    <row r="122" spans="1:4" ht="38.25">
      <c r="B122" s="152">
        <v>185811131</v>
      </c>
      <c r="C122" s="150" t="s">
        <v>189</v>
      </c>
      <c r="D122" s="151">
        <v>1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184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184</v>
      </c>
      <c r="D127" s="151">
        <v>104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184</v>
      </c>
      <c r="D132" s="151">
        <v>104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5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184</v>
      </c>
      <c r="D137" s="151">
        <v>104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5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184</v>
      </c>
      <c r="D141" s="151">
        <v>104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5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184</v>
      </c>
      <c r="D145" s="151">
        <v>104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233</v>
      </c>
      <c r="D153" s="151">
        <v>104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233</v>
      </c>
      <c r="D156" s="151">
        <v>104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233</v>
      </c>
      <c r="D159" s="151">
        <v>104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233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234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235</v>
      </c>
      <c r="D8" s="151">
        <v>12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237</v>
      </c>
      <c r="D14" s="151">
        <v>2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235</v>
      </c>
      <c r="D17" s="151">
        <v>12</v>
      </c>
    </row>
    <row r="18" spans="1:4">
      <c r="B18" s="149" t="s">
        <v>185</v>
      </c>
      <c r="C18" s="150"/>
      <c r="D18" s="151"/>
    </row>
    <row r="19" spans="1:4" ht="25.5">
      <c r="B19" s="152">
        <v>111151132</v>
      </c>
      <c r="C19" s="150" t="s">
        <v>238</v>
      </c>
      <c r="D19" s="151">
        <v>2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235</v>
      </c>
      <c r="D22" s="151">
        <v>12</v>
      </c>
    </row>
    <row r="23" spans="1:4">
      <c r="B23" s="149" t="s">
        <v>186</v>
      </c>
      <c r="C23" s="150"/>
      <c r="D23" s="151"/>
    </row>
    <row r="24" spans="1:4" ht="25.5">
      <c r="B24" s="152">
        <v>111151133</v>
      </c>
      <c r="C24" s="150" t="s">
        <v>239</v>
      </c>
      <c r="D24" s="151">
        <v>2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235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235</v>
      </c>
      <c r="D30" s="151">
        <v>12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235</v>
      </c>
      <c r="D33" s="151">
        <v>12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117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 ht="38.25">
      <c r="B40" s="152">
        <v>185804311</v>
      </c>
      <c r="C40" s="150" t="s">
        <v>197</v>
      </c>
      <c r="D40" s="151">
        <v>0.2</v>
      </c>
    </row>
    <row r="41" spans="1:4">
      <c r="B41" s="152">
        <v>185851121</v>
      </c>
      <c r="C41" s="150" t="s">
        <v>198</v>
      </c>
      <c r="D41" s="151">
        <v>0.2</v>
      </c>
    </row>
    <row r="42" spans="1:4" ht="25.5">
      <c r="B42" s="152">
        <v>185851129</v>
      </c>
      <c r="C42" s="150" t="s">
        <v>232</v>
      </c>
      <c r="D42" s="151">
        <v>1</v>
      </c>
    </row>
    <row r="43" spans="1:4">
      <c r="A43" s="146" t="s">
        <v>199</v>
      </c>
      <c r="B43" s="146"/>
      <c r="C43" s="147"/>
      <c r="D43" s="148"/>
    </row>
    <row r="44" spans="1:4">
      <c r="B44" s="149" t="s">
        <v>222</v>
      </c>
      <c r="C44" s="150"/>
      <c r="D44" s="151"/>
    </row>
    <row r="45" spans="1:4">
      <c r="B45" s="152">
        <v>999990001</v>
      </c>
      <c r="C45" s="150" t="s">
        <v>235</v>
      </c>
      <c r="D45" s="151">
        <v>12</v>
      </c>
    </row>
    <row r="46" spans="1:4">
      <c r="A46" s="146" t="s">
        <v>136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25.5">
      <c r="B48" s="152">
        <v>999990010</v>
      </c>
      <c r="C48" s="150" t="s">
        <v>201</v>
      </c>
      <c r="D48" s="151">
        <v>1</v>
      </c>
    </row>
    <row r="49" spans="1:4">
      <c r="A49" s="146" t="s">
        <v>147</v>
      </c>
      <c r="B49" s="146"/>
      <c r="C49" s="147"/>
      <c r="D49" s="148"/>
    </row>
    <row r="50" spans="1:4">
      <c r="B50" s="149" t="s">
        <v>222</v>
      </c>
      <c r="C50" s="150"/>
      <c r="D50" s="151"/>
    </row>
    <row r="51" spans="1:4">
      <c r="B51" s="152">
        <v>999990029</v>
      </c>
      <c r="C51" s="150" t="s">
        <v>202</v>
      </c>
      <c r="D51" s="151">
        <v>2</v>
      </c>
    </row>
    <row r="52" spans="1:4">
      <c r="A52" s="146" t="s">
        <v>203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237</v>
      </c>
      <c r="D54" s="151">
        <v>2</v>
      </c>
    </row>
    <row r="55" spans="1:4" ht="38.25">
      <c r="B55" s="152">
        <v>184806171</v>
      </c>
      <c r="C55" s="150" t="s">
        <v>205</v>
      </c>
      <c r="D55" s="151">
        <v>0.1</v>
      </c>
    </row>
    <row r="56" spans="1:4" ht="38.25">
      <c r="B56" s="152">
        <v>184806151</v>
      </c>
      <c r="C56" s="150" t="s">
        <v>206</v>
      </c>
      <c r="D56" s="151">
        <v>0.1</v>
      </c>
    </row>
    <row r="57" spans="1:4" ht="38.25">
      <c r="B57" s="152">
        <v>185811152</v>
      </c>
      <c r="C57" s="150" t="s">
        <v>204</v>
      </c>
      <c r="D57" s="151">
        <v>1</v>
      </c>
    </row>
    <row r="58" spans="1:4" ht="25.5">
      <c r="B58" s="152">
        <v>185811211</v>
      </c>
      <c r="C58" s="150" t="s">
        <v>229</v>
      </c>
      <c r="D58" s="151">
        <v>1</v>
      </c>
    </row>
    <row r="59" spans="1:4">
      <c r="B59" s="152">
        <v>999990001</v>
      </c>
      <c r="C59" s="150" t="s">
        <v>235</v>
      </c>
      <c r="D59" s="151">
        <v>12</v>
      </c>
    </row>
    <row r="60" spans="1:4">
      <c r="B60" s="149" t="s">
        <v>185</v>
      </c>
      <c r="C60" s="150"/>
      <c r="D60" s="151"/>
    </row>
    <row r="61" spans="1:4" ht="25.5">
      <c r="B61" s="152">
        <v>111151132</v>
      </c>
      <c r="C61" s="150" t="s">
        <v>238</v>
      </c>
      <c r="D61" s="151">
        <v>2</v>
      </c>
    </row>
    <row r="62" spans="1:4" ht="38.25">
      <c r="B62" s="152">
        <v>184806171</v>
      </c>
      <c r="C62" s="150" t="s">
        <v>205</v>
      </c>
      <c r="D62" s="151">
        <v>0.1</v>
      </c>
    </row>
    <row r="63" spans="1:4" ht="38.25">
      <c r="B63" s="152">
        <v>184806151</v>
      </c>
      <c r="C63" s="150" t="s">
        <v>206</v>
      </c>
      <c r="D63" s="151">
        <v>0.1</v>
      </c>
    </row>
    <row r="64" spans="1:4" ht="38.25">
      <c r="B64" s="152">
        <v>185811162</v>
      </c>
      <c r="C64" s="150" t="s">
        <v>207</v>
      </c>
      <c r="D64" s="151">
        <v>1</v>
      </c>
    </row>
    <row r="65" spans="1:4" ht="25.5">
      <c r="B65" s="152">
        <v>185811212</v>
      </c>
      <c r="C65" s="150" t="s">
        <v>230</v>
      </c>
      <c r="D65" s="151">
        <v>1</v>
      </c>
    </row>
    <row r="66" spans="1:4">
      <c r="B66" s="152">
        <v>999990001</v>
      </c>
      <c r="C66" s="150" t="s">
        <v>235</v>
      </c>
      <c r="D66" s="151">
        <v>12</v>
      </c>
    </row>
    <row r="67" spans="1:4">
      <c r="B67" s="149" t="s">
        <v>186</v>
      </c>
      <c r="C67" s="150"/>
      <c r="D67" s="151"/>
    </row>
    <row r="68" spans="1:4" ht="25.5">
      <c r="B68" s="152">
        <v>111151133</v>
      </c>
      <c r="C68" s="150" t="s">
        <v>239</v>
      </c>
      <c r="D68" s="151">
        <v>2</v>
      </c>
    </row>
    <row r="69" spans="1:4" ht="38.25">
      <c r="B69" s="152">
        <v>184806171</v>
      </c>
      <c r="C69" s="150" t="s">
        <v>205</v>
      </c>
      <c r="D69" s="151">
        <v>0.1</v>
      </c>
    </row>
    <row r="70" spans="1:4" ht="38.25">
      <c r="B70" s="152">
        <v>184806151</v>
      </c>
      <c r="C70" s="150" t="s">
        <v>206</v>
      </c>
      <c r="D70" s="151">
        <v>0.1</v>
      </c>
    </row>
    <row r="71" spans="1:4" ht="38.25">
      <c r="B71" s="152">
        <v>185811172</v>
      </c>
      <c r="C71" s="150" t="s">
        <v>208</v>
      </c>
      <c r="D71" s="151">
        <v>1</v>
      </c>
    </row>
    <row r="72" spans="1:4" ht="25.5">
      <c r="B72" s="152">
        <v>185811213</v>
      </c>
      <c r="C72" s="150" t="s">
        <v>231</v>
      </c>
      <c r="D72" s="151">
        <v>1</v>
      </c>
    </row>
    <row r="73" spans="1:4">
      <c r="B73" s="152">
        <v>999990001</v>
      </c>
      <c r="C73" s="150" t="s">
        <v>235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237</v>
      </c>
      <c r="D76" s="151">
        <v>2</v>
      </c>
    </row>
    <row r="77" spans="1:4" ht="38.25">
      <c r="B77" s="152">
        <v>185811111</v>
      </c>
      <c r="C77" s="150" t="s">
        <v>187</v>
      </c>
      <c r="D77" s="151">
        <v>1</v>
      </c>
    </row>
    <row r="78" spans="1:4" ht="25.5">
      <c r="B78" s="152">
        <v>185811211</v>
      </c>
      <c r="C78" s="150" t="s">
        <v>229</v>
      </c>
      <c r="D78" s="151">
        <v>1</v>
      </c>
    </row>
    <row r="79" spans="1:4">
      <c r="B79" s="152">
        <v>999990001</v>
      </c>
      <c r="C79" s="150" t="s">
        <v>235</v>
      </c>
      <c r="D79" s="151">
        <v>12</v>
      </c>
    </row>
    <row r="80" spans="1:4">
      <c r="B80" s="149" t="s">
        <v>185</v>
      </c>
      <c r="C80" s="150"/>
      <c r="D80" s="151"/>
    </row>
    <row r="81" spans="1:4" ht="25.5">
      <c r="B81" s="152">
        <v>111151132</v>
      </c>
      <c r="C81" s="150" t="s">
        <v>238</v>
      </c>
      <c r="D81" s="151">
        <v>2</v>
      </c>
    </row>
    <row r="82" spans="1:4" ht="38.25">
      <c r="B82" s="152">
        <v>185811121</v>
      </c>
      <c r="C82" s="150" t="s">
        <v>188</v>
      </c>
      <c r="D82" s="151">
        <v>1</v>
      </c>
    </row>
    <row r="83" spans="1:4" ht="25.5">
      <c r="B83" s="152">
        <v>185811212</v>
      </c>
      <c r="C83" s="150" t="s">
        <v>230</v>
      </c>
      <c r="D83" s="151">
        <v>1</v>
      </c>
    </row>
    <row r="84" spans="1:4">
      <c r="B84" s="152">
        <v>999990001</v>
      </c>
      <c r="C84" s="150" t="s">
        <v>235</v>
      </c>
      <c r="D84" s="151">
        <v>12</v>
      </c>
    </row>
    <row r="85" spans="1:4">
      <c r="B85" s="149" t="s">
        <v>186</v>
      </c>
      <c r="C85" s="150"/>
      <c r="D85" s="151"/>
    </row>
    <row r="86" spans="1:4" ht="25.5">
      <c r="B86" s="152">
        <v>111151133</v>
      </c>
      <c r="C86" s="150" t="s">
        <v>239</v>
      </c>
      <c r="D86" s="151">
        <v>2</v>
      </c>
    </row>
    <row r="87" spans="1:4" ht="38.25">
      <c r="B87" s="152">
        <v>185811131</v>
      </c>
      <c r="C87" s="150" t="s">
        <v>189</v>
      </c>
      <c r="D87" s="151">
        <v>1</v>
      </c>
    </row>
    <row r="88" spans="1:4" ht="25.5">
      <c r="B88" s="152">
        <v>185811213</v>
      </c>
      <c r="C88" s="150" t="s">
        <v>231</v>
      </c>
      <c r="D88" s="151">
        <v>1</v>
      </c>
    </row>
    <row r="89" spans="1:4">
      <c r="B89" s="152">
        <v>999990001</v>
      </c>
      <c r="C89" s="150" t="s">
        <v>235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222</v>
      </c>
      <c r="C91" s="150"/>
      <c r="D91" s="151"/>
    </row>
    <row r="92" spans="1:4">
      <c r="B92" s="152">
        <v>999990001</v>
      </c>
      <c r="C92" s="150" t="s">
        <v>235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237</v>
      </c>
      <c r="D95" s="151">
        <v>2</v>
      </c>
    </row>
    <row r="96" spans="1:4" ht="38.25">
      <c r="B96" s="152">
        <v>185811111</v>
      </c>
      <c r="C96" s="150" t="s">
        <v>187</v>
      </c>
      <c r="D96" s="151">
        <v>1</v>
      </c>
    </row>
    <row r="97" spans="1:4" ht="25.5">
      <c r="B97" s="152">
        <v>185811211</v>
      </c>
      <c r="C97" s="150" t="s">
        <v>229</v>
      </c>
      <c r="D97" s="151">
        <v>1</v>
      </c>
    </row>
    <row r="98" spans="1:4">
      <c r="B98" s="152">
        <v>999990001</v>
      </c>
      <c r="C98" s="150" t="s">
        <v>235</v>
      </c>
      <c r="D98" s="151">
        <v>12</v>
      </c>
    </row>
    <row r="99" spans="1:4">
      <c r="B99" s="149" t="s">
        <v>185</v>
      </c>
      <c r="C99" s="150"/>
      <c r="D99" s="151"/>
    </row>
    <row r="100" spans="1:4" ht="25.5">
      <c r="B100" s="152">
        <v>111151132</v>
      </c>
      <c r="C100" s="150" t="s">
        <v>238</v>
      </c>
      <c r="D100" s="151">
        <v>2</v>
      </c>
    </row>
    <row r="101" spans="1:4" ht="38.25">
      <c r="B101" s="152">
        <v>185811121</v>
      </c>
      <c r="C101" s="150" t="s">
        <v>188</v>
      </c>
      <c r="D101" s="151">
        <v>1</v>
      </c>
    </row>
    <row r="102" spans="1:4" ht="25.5">
      <c r="B102" s="152">
        <v>185811212</v>
      </c>
      <c r="C102" s="150" t="s">
        <v>230</v>
      </c>
      <c r="D102" s="151">
        <v>1</v>
      </c>
    </row>
    <row r="103" spans="1:4">
      <c r="B103" s="152">
        <v>999990001</v>
      </c>
      <c r="C103" s="150" t="s">
        <v>235</v>
      </c>
      <c r="D103" s="151">
        <v>12</v>
      </c>
    </row>
    <row r="104" spans="1:4">
      <c r="B104" s="149" t="s">
        <v>186</v>
      </c>
      <c r="C104" s="150"/>
      <c r="D104" s="151"/>
    </row>
    <row r="105" spans="1:4" ht="25.5">
      <c r="B105" s="152">
        <v>111151133</v>
      </c>
      <c r="C105" s="150" t="s">
        <v>239</v>
      </c>
      <c r="D105" s="151">
        <v>2</v>
      </c>
    </row>
    <row r="106" spans="1:4" ht="38.25">
      <c r="B106" s="152">
        <v>185811131</v>
      </c>
      <c r="C106" s="150" t="s">
        <v>189</v>
      </c>
      <c r="D106" s="151">
        <v>1</v>
      </c>
    </row>
    <row r="107" spans="1:4" ht="25.5">
      <c r="B107" s="152">
        <v>185811213</v>
      </c>
      <c r="C107" s="150" t="s">
        <v>231</v>
      </c>
      <c r="D107" s="151">
        <v>1</v>
      </c>
    </row>
    <row r="108" spans="1:4">
      <c r="B108" s="152">
        <v>999990001</v>
      </c>
      <c r="C108" s="150" t="s">
        <v>235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222</v>
      </c>
      <c r="C110" s="150"/>
      <c r="D110" s="151"/>
    </row>
    <row r="111" spans="1:4" ht="38.25">
      <c r="B111" s="152">
        <v>184806171</v>
      </c>
      <c r="C111" s="150" t="s">
        <v>209</v>
      </c>
      <c r="D111" s="151">
        <v>0.1</v>
      </c>
    </row>
    <row r="112" spans="1:4">
      <c r="B112" s="152">
        <v>999990001</v>
      </c>
      <c r="C112" s="150" t="s">
        <v>235</v>
      </c>
      <c r="D112" s="151">
        <v>12</v>
      </c>
    </row>
    <row r="113" spans="1:4">
      <c r="A113" s="146" t="s">
        <v>16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205</v>
      </c>
      <c r="D115" s="151">
        <v>0.1</v>
      </c>
    </row>
    <row r="116" spans="1:4">
      <c r="B116" s="152">
        <v>999990001</v>
      </c>
      <c r="C116" s="150" t="s">
        <v>236</v>
      </c>
      <c r="D116" s="151">
        <v>12</v>
      </c>
    </row>
    <row r="117" spans="1:4">
      <c r="B117" s="149" t="s">
        <v>185</v>
      </c>
      <c r="C117" s="150"/>
      <c r="D117" s="151"/>
    </row>
    <row r="118" spans="1:4" ht="38.25">
      <c r="B118" s="152">
        <v>184806171</v>
      </c>
      <c r="C118" s="150" t="s">
        <v>205</v>
      </c>
      <c r="D118" s="151">
        <v>0.1</v>
      </c>
    </row>
    <row r="119" spans="1:4">
      <c r="B119" s="152">
        <v>999990001</v>
      </c>
      <c r="C119" s="150" t="s">
        <v>236</v>
      </c>
      <c r="D119" s="151">
        <v>12</v>
      </c>
    </row>
    <row r="120" spans="1:4">
      <c r="B120" s="149" t="s">
        <v>186</v>
      </c>
      <c r="C120" s="150"/>
      <c r="D120" s="151"/>
    </row>
    <row r="121" spans="1:4" ht="38.25">
      <c r="B121" s="152">
        <v>184806171</v>
      </c>
      <c r="C121" s="150" t="s">
        <v>205</v>
      </c>
      <c r="D121" s="151">
        <v>0.1</v>
      </c>
    </row>
    <row r="122" spans="1:4">
      <c r="B122" s="152">
        <v>999990001</v>
      </c>
      <c r="C122" s="150" t="s">
        <v>236</v>
      </c>
      <c r="D122" s="151">
        <v>12</v>
      </c>
    </row>
    <row r="123" spans="1:4">
      <c r="A123" s="146" t="s">
        <v>17</v>
      </c>
      <c r="B123" s="146"/>
      <c r="C123" s="147"/>
      <c r="D123" s="148"/>
    </row>
    <row r="124" spans="1:4">
      <c r="B124" s="149" t="s">
        <v>222</v>
      </c>
      <c r="C124" s="150"/>
      <c r="D124" s="151"/>
    </row>
    <row r="125" spans="1:4">
      <c r="B125" s="152">
        <v>999990001</v>
      </c>
      <c r="C125" s="150" t="s">
        <v>236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240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241</v>
      </c>
      <c r="D8" s="151">
        <v>156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12</v>
      </c>
    </row>
    <row r="15" spans="1:4" ht="38.25">
      <c r="B15" s="152">
        <v>185811111</v>
      </c>
      <c r="C15" s="150" t="s">
        <v>187</v>
      </c>
      <c r="D15" s="151">
        <v>2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241</v>
      </c>
      <c r="D17" s="151">
        <v>156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12</v>
      </c>
    </row>
    <row r="20" spans="1:4" ht="38.25">
      <c r="B20" s="152">
        <v>185811121</v>
      </c>
      <c r="C20" s="150" t="s">
        <v>188</v>
      </c>
      <c r="D20" s="151">
        <v>2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241</v>
      </c>
      <c r="D22" s="151">
        <v>156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12</v>
      </c>
    </row>
    <row r="25" spans="1:4" ht="38.25">
      <c r="B25" s="152">
        <v>185811131</v>
      </c>
      <c r="C25" s="150" t="s">
        <v>189</v>
      </c>
      <c r="D25" s="151">
        <v>2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241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241</v>
      </c>
      <c r="D30" s="151">
        <v>156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241</v>
      </c>
      <c r="D33" s="151">
        <v>156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241</v>
      </c>
      <c r="D40" s="151">
        <v>156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241</v>
      </c>
      <c r="D44" s="151">
        <v>156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241</v>
      </c>
      <c r="D53" s="151">
        <v>156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241</v>
      </c>
      <c r="D57" s="151">
        <v>156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12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2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241</v>
      </c>
      <c r="D71" s="151">
        <v>156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12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2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241</v>
      </c>
      <c r="D78" s="151">
        <v>156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12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2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241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12</v>
      </c>
    </row>
    <row r="89" spans="1:4" ht="38.25">
      <c r="B89" s="152">
        <v>185811111</v>
      </c>
      <c r="C89" s="150" t="s">
        <v>187</v>
      </c>
      <c r="D89" s="151">
        <v>2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241</v>
      </c>
      <c r="D91" s="151">
        <v>156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12</v>
      </c>
    </row>
    <row r="94" spans="1:4" ht="38.25">
      <c r="B94" s="152">
        <v>185811121</v>
      </c>
      <c r="C94" s="150" t="s">
        <v>188</v>
      </c>
      <c r="D94" s="151">
        <v>2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241</v>
      </c>
      <c r="D96" s="151">
        <v>156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12</v>
      </c>
    </row>
    <row r="99" spans="1:4" ht="38.25">
      <c r="B99" s="152">
        <v>185811131</v>
      </c>
      <c r="C99" s="150" t="s">
        <v>189</v>
      </c>
      <c r="D99" s="151">
        <v>2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241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241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241</v>
      </c>
      <c r="D107" s="151">
        <v>156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12</v>
      </c>
    </row>
    <row r="112" spans="1:4" ht="38.25">
      <c r="B112" s="152">
        <v>185811111</v>
      </c>
      <c r="C112" s="150" t="s">
        <v>187</v>
      </c>
      <c r="D112" s="151">
        <v>2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241</v>
      </c>
      <c r="D114" s="151">
        <v>156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12</v>
      </c>
    </row>
    <row r="117" spans="1:4" ht="38.25">
      <c r="B117" s="152">
        <v>185811121</v>
      </c>
      <c r="C117" s="150" t="s">
        <v>188</v>
      </c>
      <c r="D117" s="151">
        <v>2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241</v>
      </c>
      <c r="D119" s="151">
        <v>156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12</v>
      </c>
    </row>
    <row r="122" spans="1:4" ht="38.25">
      <c r="B122" s="152">
        <v>185811131</v>
      </c>
      <c r="C122" s="150" t="s">
        <v>189</v>
      </c>
      <c r="D122" s="151">
        <v>2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241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241</v>
      </c>
      <c r="D127" s="151">
        <v>156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241</v>
      </c>
      <c r="D132" s="151">
        <v>156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12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241</v>
      </c>
      <c r="D137" s="151">
        <v>156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12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241</v>
      </c>
      <c r="D141" s="151">
        <v>156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12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241</v>
      </c>
      <c r="D145" s="151">
        <v>156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242</v>
      </c>
      <c r="D153" s="151">
        <v>156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242</v>
      </c>
      <c r="D156" s="151">
        <v>156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242</v>
      </c>
      <c r="D159" s="151">
        <v>156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242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999990003</v>
      </c>
      <c r="C12" s="150" t="s">
        <v>215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999990012</v>
      </c>
      <c r="C15" s="150" t="s">
        <v>218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999990003</v>
      </c>
      <c r="C19" s="150" t="s">
        <v>215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999990012</v>
      </c>
      <c r="C22" s="150" t="s">
        <v>218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999990003</v>
      </c>
      <c r="C26" s="150" t="s">
        <v>215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999990012</v>
      </c>
      <c r="C29" s="150" t="s">
        <v>218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219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999990020</v>
      </c>
      <c r="C12" s="150" t="s">
        <v>221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999990021</v>
      </c>
      <c r="C15" s="150" t="s">
        <v>220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999990020</v>
      </c>
      <c r="C19" s="150" t="s">
        <v>221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999990021</v>
      </c>
      <c r="C22" s="150" t="s">
        <v>220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999990020</v>
      </c>
      <c r="C26" s="150" t="s">
        <v>221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999990021</v>
      </c>
      <c r="C29" s="150" t="s">
        <v>220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246</v>
      </c>
      <c r="D8" s="151">
        <v>0.25</v>
      </c>
    </row>
    <row r="9" spans="1:4" ht="38.25">
      <c r="B9" s="152">
        <v>111151131</v>
      </c>
      <c r="C9" s="150" t="s">
        <v>247</v>
      </c>
      <c r="D9" s="151">
        <v>1.9</v>
      </c>
    </row>
    <row r="10" spans="1:4" ht="38.25">
      <c r="B10" s="152">
        <v>185811111</v>
      </c>
      <c r="C10" s="150" t="s">
        <v>187</v>
      </c>
      <c r="D10" s="151">
        <v>1</v>
      </c>
    </row>
    <row r="11" spans="1:4" ht="25.5">
      <c r="B11" s="152">
        <v>185811211</v>
      </c>
      <c r="C11" s="150" t="s">
        <v>229</v>
      </c>
      <c r="D11" s="151">
        <v>1</v>
      </c>
    </row>
    <row r="12" spans="1:4" ht="25.5">
      <c r="B12" s="152">
        <v>999990001</v>
      </c>
      <c r="C12" s="150" t="s">
        <v>245</v>
      </c>
      <c r="D12" s="151">
        <v>72</v>
      </c>
    </row>
    <row r="13" spans="1:4">
      <c r="B13" s="149" t="s">
        <v>185</v>
      </c>
      <c r="C13" s="150"/>
      <c r="D13" s="151"/>
    </row>
    <row r="14" spans="1:4" ht="38.25">
      <c r="B14" s="153">
        <v>111151122</v>
      </c>
      <c r="C14" s="150" t="s">
        <v>248</v>
      </c>
      <c r="D14" s="151">
        <v>0.25</v>
      </c>
    </row>
    <row r="15" spans="1:4" ht="38.25">
      <c r="B15" s="152">
        <v>111151132</v>
      </c>
      <c r="C15" s="150" t="s">
        <v>250</v>
      </c>
      <c r="D15" s="151">
        <v>1.9</v>
      </c>
    </row>
    <row r="16" spans="1:4" ht="38.25">
      <c r="B16" s="152">
        <v>185811121</v>
      </c>
      <c r="C16" s="150" t="s">
        <v>188</v>
      </c>
      <c r="D16" s="151">
        <v>1</v>
      </c>
    </row>
    <row r="17" spans="1:4" ht="25.5">
      <c r="B17" s="152">
        <v>185811212</v>
      </c>
      <c r="C17" s="150" t="s">
        <v>230</v>
      </c>
      <c r="D17" s="151">
        <v>1</v>
      </c>
    </row>
    <row r="18" spans="1:4" ht="25.5">
      <c r="B18" s="152">
        <v>999990001</v>
      </c>
      <c r="C18" s="150" t="s">
        <v>245</v>
      </c>
      <c r="D18" s="151">
        <v>72</v>
      </c>
    </row>
    <row r="19" spans="1:4">
      <c r="B19" s="149" t="s">
        <v>186</v>
      </c>
      <c r="C19" s="150"/>
      <c r="D19" s="151"/>
    </row>
    <row r="20" spans="1:4" ht="38.25">
      <c r="B20" s="153">
        <v>111151123</v>
      </c>
      <c r="C20" s="150" t="s">
        <v>249</v>
      </c>
      <c r="D20" s="151">
        <v>0.25</v>
      </c>
    </row>
    <row r="21" spans="1:4" ht="38.25">
      <c r="B21" s="152">
        <v>111151133</v>
      </c>
      <c r="C21" s="150" t="s">
        <v>251</v>
      </c>
      <c r="D21" s="151">
        <v>1.9</v>
      </c>
    </row>
    <row r="22" spans="1:4" ht="38.25">
      <c r="B22" s="152">
        <v>185811131</v>
      </c>
      <c r="C22" s="150" t="s">
        <v>189</v>
      </c>
      <c r="D22" s="151">
        <v>1</v>
      </c>
    </row>
    <row r="23" spans="1:4" ht="25.5">
      <c r="B23" s="152">
        <v>185811213</v>
      </c>
      <c r="C23" s="150" t="s">
        <v>231</v>
      </c>
      <c r="D23" s="151">
        <v>1</v>
      </c>
    </row>
    <row r="24" spans="1:4" ht="25.5">
      <c r="B24" s="152">
        <v>999990001</v>
      </c>
      <c r="C24" s="150" t="s">
        <v>245</v>
      </c>
      <c r="D24" s="151">
        <v>72</v>
      </c>
    </row>
    <row r="25" spans="1:4">
      <c r="A25" s="146" t="s">
        <v>203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246</v>
      </c>
      <c r="D27" s="151">
        <v>0.25</v>
      </c>
    </row>
    <row r="28" spans="1:4" ht="38.25">
      <c r="B28" s="152">
        <v>111151131</v>
      </c>
      <c r="C28" s="150" t="s">
        <v>247</v>
      </c>
      <c r="D28" s="151">
        <v>1.9</v>
      </c>
    </row>
    <row r="29" spans="1:4" ht="38.25">
      <c r="B29" s="152">
        <v>184806171</v>
      </c>
      <c r="C29" s="150" t="s">
        <v>205</v>
      </c>
      <c r="D29" s="151">
        <v>0.1</v>
      </c>
    </row>
    <row r="30" spans="1:4" ht="38.25">
      <c r="B30" s="152">
        <v>184806151</v>
      </c>
      <c r="C30" s="150" t="s">
        <v>206</v>
      </c>
      <c r="D30" s="151">
        <v>0.1</v>
      </c>
    </row>
    <row r="31" spans="1:4" ht="38.25">
      <c r="B31" s="152">
        <v>185811152</v>
      </c>
      <c r="C31" s="150" t="s">
        <v>204</v>
      </c>
      <c r="D31" s="151">
        <v>1</v>
      </c>
    </row>
    <row r="32" spans="1:4" ht="25.5">
      <c r="B32" s="152">
        <v>185811211</v>
      </c>
      <c r="C32" s="150" t="s">
        <v>229</v>
      </c>
      <c r="D32" s="151">
        <v>1</v>
      </c>
    </row>
    <row r="33" spans="2:4" ht="25.5">
      <c r="B33" s="152">
        <v>999990001</v>
      </c>
      <c r="C33" s="150" t="s">
        <v>245</v>
      </c>
      <c r="D33" s="151">
        <v>72</v>
      </c>
    </row>
    <row r="34" spans="2:4">
      <c r="B34" s="149" t="s">
        <v>185</v>
      </c>
      <c r="C34" s="150"/>
      <c r="D34" s="151"/>
    </row>
    <row r="35" spans="2:4" ht="38.25">
      <c r="B35" s="153">
        <v>111151122</v>
      </c>
      <c r="C35" s="150" t="s">
        <v>248</v>
      </c>
      <c r="D35" s="151">
        <v>0.25</v>
      </c>
    </row>
    <row r="36" spans="2:4" ht="38.25">
      <c r="B36" s="152">
        <v>111151132</v>
      </c>
      <c r="C36" s="150" t="s">
        <v>250</v>
      </c>
      <c r="D36" s="151">
        <v>1.9</v>
      </c>
    </row>
    <row r="37" spans="2:4" ht="38.25">
      <c r="B37" s="152">
        <v>184806171</v>
      </c>
      <c r="C37" s="150" t="s">
        <v>205</v>
      </c>
      <c r="D37" s="151">
        <v>0.1</v>
      </c>
    </row>
    <row r="38" spans="2:4" ht="38.25">
      <c r="B38" s="152">
        <v>184806151</v>
      </c>
      <c r="C38" s="150" t="s">
        <v>206</v>
      </c>
      <c r="D38" s="151">
        <v>0.1</v>
      </c>
    </row>
    <row r="39" spans="2:4" ht="38.25">
      <c r="B39" s="152">
        <v>185811162</v>
      </c>
      <c r="C39" s="150" t="s">
        <v>207</v>
      </c>
      <c r="D39" s="151">
        <v>1</v>
      </c>
    </row>
    <row r="40" spans="2:4" ht="25.5">
      <c r="B40" s="152">
        <v>185811212</v>
      </c>
      <c r="C40" s="150" t="s">
        <v>230</v>
      </c>
      <c r="D40" s="151">
        <v>1</v>
      </c>
    </row>
    <row r="41" spans="2:4" ht="25.5">
      <c r="B41" s="152">
        <v>999990001</v>
      </c>
      <c r="C41" s="150" t="s">
        <v>245</v>
      </c>
      <c r="D41" s="151">
        <v>72</v>
      </c>
    </row>
    <row r="42" spans="2:4">
      <c r="B42" s="149" t="s">
        <v>186</v>
      </c>
      <c r="C42" s="150"/>
      <c r="D42" s="151"/>
    </row>
    <row r="43" spans="2:4" ht="38.25">
      <c r="B43" s="153">
        <v>111151123</v>
      </c>
      <c r="C43" s="150" t="s">
        <v>249</v>
      </c>
      <c r="D43" s="151">
        <v>0.25</v>
      </c>
    </row>
    <row r="44" spans="2:4" ht="38.25">
      <c r="B44" s="152">
        <v>111151133</v>
      </c>
      <c r="C44" s="150" t="s">
        <v>251</v>
      </c>
      <c r="D44" s="151">
        <v>1.9</v>
      </c>
    </row>
    <row r="45" spans="2:4" ht="38.25">
      <c r="B45" s="152">
        <v>184806171</v>
      </c>
      <c r="C45" s="150" t="s">
        <v>205</v>
      </c>
      <c r="D45" s="151">
        <v>0.1</v>
      </c>
    </row>
    <row r="46" spans="2:4" ht="38.25">
      <c r="B46" s="152">
        <v>184806151</v>
      </c>
      <c r="C46" s="150" t="s">
        <v>206</v>
      </c>
      <c r="D46" s="151">
        <v>0.1</v>
      </c>
    </row>
    <row r="47" spans="2:4" ht="38.25">
      <c r="B47" s="152">
        <v>185811172</v>
      </c>
      <c r="C47" s="150" t="s">
        <v>208</v>
      </c>
      <c r="D47" s="151">
        <v>1</v>
      </c>
    </row>
    <row r="48" spans="2:4" ht="25.5">
      <c r="B48" s="152">
        <v>185811213</v>
      </c>
      <c r="C48" s="150" t="s">
        <v>231</v>
      </c>
      <c r="D48" s="151">
        <v>1</v>
      </c>
    </row>
    <row r="49" spans="1:4" ht="25.5">
      <c r="B49" s="152">
        <v>999990001</v>
      </c>
      <c r="C49" s="150" t="s">
        <v>245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246</v>
      </c>
      <c r="D52" s="151">
        <v>0.25</v>
      </c>
    </row>
    <row r="53" spans="1:4" ht="38.25">
      <c r="B53" s="152">
        <v>111151131</v>
      </c>
      <c r="C53" s="150" t="s">
        <v>247</v>
      </c>
      <c r="D53" s="151">
        <v>1.9</v>
      </c>
    </row>
    <row r="54" spans="1:4" ht="38.25">
      <c r="B54" s="152">
        <v>185811111</v>
      </c>
      <c r="C54" s="150" t="s">
        <v>187</v>
      </c>
      <c r="D54" s="151">
        <v>1</v>
      </c>
    </row>
    <row r="55" spans="1:4" ht="25.5">
      <c r="B55" s="152">
        <v>185811211</v>
      </c>
      <c r="C55" s="150" t="s">
        <v>229</v>
      </c>
      <c r="D55" s="151">
        <v>1</v>
      </c>
    </row>
    <row r="56" spans="1:4" ht="25.5">
      <c r="B56" s="152">
        <v>999990001</v>
      </c>
      <c r="C56" s="150" t="s">
        <v>245</v>
      </c>
      <c r="D56" s="151">
        <v>72</v>
      </c>
    </row>
    <row r="57" spans="1:4">
      <c r="B57" s="149" t="s">
        <v>185</v>
      </c>
      <c r="C57" s="150"/>
      <c r="D57" s="151"/>
    </row>
    <row r="58" spans="1:4" ht="38.25">
      <c r="B58" s="153">
        <v>111151122</v>
      </c>
      <c r="C58" s="150" t="s">
        <v>248</v>
      </c>
      <c r="D58" s="151">
        <v>0.25</v>
      </c>
    </row>
    <row r="59" spans="1:4" ht="38.25">
      <c r="B59" s="152">
        <v>111151132</v>
      </c>
      <c r="C59" s="150" t="s">
        <v>250</v>
      </c>
      <c r="D59" s="151">
        <v>1.9</v>
      </c>
    </row>
    <row r="60" spans="1:4" ht="38.25">
      <c r="B60" s="152">
        <v>185811121</v>
      </c>
      <c r="C60" s="150" t="s">
        <v>188</v>
      </c>
      <c r="D60" s="151">
        <v>1</v>
      </c>
    </row>
    <row r="61" spans="1:4" ht="25.5">
      <c r="B61" s="152">
        <v>185811212</v>
      </c>
      <c r="C61" s="150" t="s">
        <v>230</v>
      </c>
      <c r="D61" s="151">
        <v>1</v>
      </c>
    </row>
    <row r="62" spans="1:4" ht="25.5">
      <c r="B62" s="152">
        <v>999990001</v>
      </c>
      <c r="C62" s="150" t="s">
        <v>245</v>
      </c>
      <c r="D62" s="151">
        <v>72</v>
      </c>
    </row>
    <row r="63" spans="1:4">
      <c r="B63" s="149" t="s">
        <v>186</v>
      </c>
      <c r="C63" s="150"/>
      <c r="D63" s="151"/>
    </row>
    <row r="64" spans="1:4" ht="38.25">
      <c r="B64" s="153">
        <v>111151123</v>
      </c>
      <c r="C64" s="150" t="s">
        <v>249</v>
      </c>
      <c r="D64" s="151">
        <v>0.25</v>
      </c>
    </row>
    <row r="65" spans="1:4" ht="38.25">
      <c r="B65" s="152">
        <v>111151133</v>
      </c>
      <c r="C65" s="150" t="s">
        <v>251</v>
      </c>
      <c r="D65" s="151">
        <v>1.9</v>
      </c>
    </row>
    <row r="66" spans="1:4" ht="38.25">
      <c r="B66" s="152">
        <v>185811131</v>
      </c>
      <c r="C66" s="150" t="s">
        <v>189</v>
      </c>
      <c r="D66" s="151">
        <v>1</v>
      </c>
    </row>
    <row r="67" spans="1:4" ht="25.5">
      <c r="B67" s="152">
        <v>185811213</v>
      </c>
      <c r="C67" s="150" t="s">
        <v>231</v>
      </c>
      <c r="D67" s="151">
        <v>1</v>
      </c>
    </row>
    <row r="68" spans="1:4" ht="25.5">
      <c r="B68" s="152">
        <v>999990001</v>
      </c>
      <c r="C68" s="150" t="s">
        <v>245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246</v>
      </c>
      <c r="D71" s="151">
        <v>0.25</v>
      </c>
    </row>
    <row r="72" spans="1:4" ht="38.25">
      <c r="B72" s="152">
        <v>111151131</v>
      </c>
      <c r="C72" s="150" t="s">
        <v>247</v>
      </c>
      <c r="D72" s="151">
        <v>1.9</v>
      </c>
    </row>
    <row r="73" spans="1:4" ht="38.25">
      <c r="B73" s="152">
        <v>185811111</v>
      </c>
      <c r="C73" s="150" t="s">
        <v>187</v>
      </c>
      <c r="D73" s="151">
        <v>1</v>
      </c>
    </row>
    <row r="74" spans="1:4" ht="25.5">
      <c r="B74" s="152">
        <v>185811211</v>
      </c>
      <c r="C74" s="150" t="s">
        <v>229</v>
      </c>
      <c r="D74" s="151">
        <v>1</v>
      </c>
    </row>
    <row r="75" spans="1:4" ht="25.5">
      <c r="B75" s="152">
        <v>999990001</v>
      </c>
      <c r="C75" s="150" t="s">
        <v>245</v>
      </c>
      <c r="D75" s="151">
        <v>72</v>
      </c>
    </row>
    <row r="76" spans="1:4">
      <c r="B76" s="149" t="s">
        <v>185</v>
      </c>
      <c r="C76" s="150"/>
      <c r="D76" s="151"/>
    </row>
    <row r="77" spans="1:4" ht="38.25">
      <c r="B77" s="153">
        <v>111151122</v>
      </c>
      <c r="C77" s="150" t="s">
        <v>248</v>
      </c>
      <c r="D77" s="151">
        <v>0.25</v>
      </c>
    </row>
    <row r="78" spans="1:4" ht="38.25">
      <c r="B78" s="152">
        <v>111151132</v>
      </c>
      <c r="C78" s="150" t="s">
        <v>250</v>
      </c>
      <c r="D78" s="151">
        <v>1.9</v>
      </c>
    </row>
    <row r="79" spans="1:4" ht="38.25">
      <c r="B79" s="152">
        <v>185811121</v>
      </c>
      <c r="C79" s="150" t="s">
        <v>188</v>
      </c>
      <c r="D79" s="151">
        <v>1</v>
      </c>
    </row>
    <row r="80" spans="1:4" ht="25.5">
      <c r="B80" s="152">
        <v>185811212</v>
      </c>
      <c r="C80" s="150" t="s">
        <v>230</v>
      </c>
      <c r="D80" s="151">
        <v>1</v>
      </c>
    </row>
    <row r="81" spans="2:4" ht="25.5">
      <c r="B81" s="152">
        <v>999990001</v>
      </c>
      <c r="C81" s="150" t="s">
        <v>245</v>
      </c>
      <c r="D81" s="151">
        <v>72</v>
      </c>
    </row>
    <row r="82" spans="2:4">
      <c r="B82" s="149" t="s">
        <v>186</v>
      </c>
      <c r="C82" s="150"/>
      <c r="D82" s="151"/>
    </row>
    <row r="83" spans="2:4" ht="38.25">
      <c r="B83" s="153">
        <v>111151123</v>
      </c>
      <c r="C83" s="150" t="s">
        <v>249</v>
      </c>
      <c r="D83" s="151">
        <v>0.25</v>
      </c>
    </row>
    <row r="84" spans="2:4" ht="38.25">
      <c r="B84" s="152">
        <v>111151133</v>
      </c>
      <c r="C84" s="150" t="s">
        <v>251</v>
      </c>
      <c r="D84" s="151">
        <v>1.9</v>
      </c>
    </row>
    <row r="85" spans="2:4" ht="38.25">
      <c r="B85" s="152">
        <v>185811131</v>
      </c>
      <c r="C85" s="150" t="s">
        <v>189</v>
      </c>
      <c r="D85" s="151">
        <v>1</v>
      </c>
    </row>
    <row r="86" spans="2:4" ht="25.5">
      <c r="B86" s="152">
        <v>185811213</v>
      </c>
      <c r="C86" s="150" t="s">
        <v>231</v>
      </c>
      <c r="D86" s="151">
        <v>1</v>
      </c>
    </row>
    <row r="87" spans="2:4" ht="25.5">
      <c r="B87" s="152">
        <v>999990001</v>
      </c>
      <c r="C87" s="150" t="s">
        <v>245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2023-02-17T10:45:27Z</dcterms:modified>
</cp:coreProperties>
</file>